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120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'Aaron'!$A$1:$AD$30</definedName>
    <definedName name="_xlnm.Print_Area" localSheetId="1">'Dave'!$A$1:$AD$30</definedName>
    <definedName name="_xlnm.Print_Area" localSheetId="2">'Eric'!$A$1:$AD$30</definedName>
    <definedName name="_xlnm.Print_Area" localSheetId="3">'Isaak'!$A$1:$AD$30</definedName>
    <definedName name="_xlnm.Print_Area" localSheetId="4">'Matt'!$A$1:$AD$30</definedName>
    <definedName name="_xlnm.Print_Area" localSheetId="5">'Owen'!$A$1:$AD$30</definedName>
    <definedName name="_xlnm.Print_Area" localSheetId="6">'Reuben'!$A$1:$AD$30</definedName>
    <definedName name="_xlnm.Print_Area" localSheetId="7">'Rob'!$A$1:$AD$30</definedName>
    <definedName name="_xlnm.Print_Area" localSheetId="8">'Totals'!$A$1:$M$31</definedName>
  </definedNames>
  <calcPr fullCalcOnLoad="1"/>
</workbook>
</file>

<file path=xl/sharedStrings.xml><?xml version="1.0" encoding="utf-8"?>
<sst xmlns="http://schemas.openxmlformats.org/spreadsheetml/2006/main" count="1527" uniqueCount="375">
  <si>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</si>
  <si>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</si>
  <si>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</si>
  <si>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</si>
  <si>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</si>
  <si>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</si>
  <si>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</si>
  <si>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</si>
  <si>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</si>
  <si>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</si>
  <si>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</si>
  <si>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</si>
  <si>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</si>
  <si>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</si>
  <si>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</si>
  <si>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</si>
  <si>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</si>
  <si>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</si>
  <si>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</si>
  <si>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</si>
  <si>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</si>
  <si>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</si>
  <si>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</si>
  <si>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</si>
  <si>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</si>
  <si>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</si>
  <si>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</si>
  <si>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</si>
  <si>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</si>
  <si>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</si>
  <si>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</si>
  <si>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</si>
  <si>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</si>
  <si>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</si>
  <si>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</si>
  <si>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</si>
  <si>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</si>
  <si>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</si>
  <si>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</si>
  <si>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</si>
  <si>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</si>
  <si>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</si>
  <si>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</si>
  <si>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</si>
  <si>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</si>
  <si>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</si>
  <si>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</si>
  <si>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</si>
  <si>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</si>
  <si>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</si>
  <si>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</si>
  <si>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</si>
  <si>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</si>
  <si>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</si>
  <si>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</si>
  <si>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</si>
  <si>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</si>
  <si>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</si>
  <si>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Period 1 Standings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</si>
  <si>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</si>
  <si>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</si>
  <si>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</si>
  <si>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</si>
  <si>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</si>
  <si>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</si>
  <si>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</si>
  <si>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</si>
  <si>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</si>
  <si>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</si>
  <si>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</si>
  <si>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</si>
  <si>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</si>
  <si>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</si>
  <si>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</si>
  <si>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</si>
  <si>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</si>
  <si>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</si>
  <si>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</si>
  <si>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</si>
  <si>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</si>
  <si>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</si>
  <si>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</si>
  <si>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</si>
  <si>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</si>
  <si>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</si>
  <si>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</si>
  <si>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</si>
  <si>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</si>
  <si>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</si>
  <si>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</si>
  <si>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</si>
  <si>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</si>
  <si>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</si>
  <si>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</si>
  <si>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</si>
  <si>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</si>
  <si>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</si>
  <si>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</si>
  <si>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</si>
  <si>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</si>
  <si>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</si>
  <si>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</si>
  <si>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</si>
  <si>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</si>
  <si>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</si>
  <si>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</si>
  <si>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</si>
  <si>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</si>
  <si>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</si>
  <si>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</si>
  <si>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</si>
  <si>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</si>
  <si>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</si>
  <si>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</si>
  <si>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Benny Agbayani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</si>
  <si>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</si>
  <si>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</si>
  <si>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</si>
  <si>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</si>
  <si>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</si>
  <si>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</si>
  <si>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</si>
  <si>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</si>
  <si>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</si>
  <si>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</si>
  <si>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</si>
  <si>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</si>
  <si>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</si>
  <si>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</si>
  <si>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Frank Catalanatto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</si>
  <si>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</si>
  <si>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</si>
  <si>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</si>
  <si>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</si>
  <si>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</si>
  <si>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</si>
  <si>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</si>
  <si>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</si>
  <si>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</si>
  <si>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</si>
  <si>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</si>
  <si>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</si>
  <si>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</si>
  <si>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</si>
  <si>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</si>
  <si>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</si>
  <si>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</si>
  <si>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</si>
  <si>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</si>
  <si>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</si>
  <si>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</si>
  <si>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</si>
  <si>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</si>
  <si>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Adam Bernero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</si>
  <si>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</si>
  <si>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</si>
  <si>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</si>
  <si>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</si>
  <si>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</si>
  <si>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</si>
  <si>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</si>
  <si>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</si>
  <si>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</si>
  <si>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</si>
  <si>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</si>
  <si>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</si>
  <si>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</si>
  <si>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</si>
  <si>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</si>
  <si>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</si>
  <si>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</si>
  <si>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</si>
  <si>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</si>
  <si>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</si>
  <si>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</si>
  <si>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</si>
  <si>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</si>
  <si>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</si>
  <si>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</si>
  <si>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</si>
  <si>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</si>
  <si>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</si>
  <si>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</si>
  <si>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</si>
  <si>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</si>
  <si>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</si>
  <si>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</si>
  <si>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</si>
  <si>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</si>
  <si>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</si>
  <si>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</si>
  <si>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</si>
  <si>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</si>
  <si>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</si>
  <si>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</si>
  <si>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</si>
  <si>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</si>
  <si>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</si>
  <si>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</si>
  <si>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</si>
  <si>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</si>
  <si>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</si>
  <si>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Jason Bere</t>
  </si>
  <si>
    <t>Jeremy Fikac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</si>
  <si>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</si>
  <si>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</si>
  <si>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</si>
  <si>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</si>
  <si>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</si>
  <si>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</si>
  <si>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</si>
  <si>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</si>
  <si>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</si>
  <si>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</si>
  <si>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</si>
  <si>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</si>
  <si>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</si>
  <si>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</si>
  <si>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</si>
  <si>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</si>
  <si>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Jason Veritek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</si>
  <si>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</si>
  <si>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</si>
  <si>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</si>
  <si>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</si>
  <si>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</si>
  <si>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</si>
  <si>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</si>
  <si>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</si>
  <si>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</si>
  <si>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</si>
  <si>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</si>
  <si>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</si>
  <si>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</si>
  <si>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</si>
  <si>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</si>
  <si>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</si>
  <si>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</si>
  <si>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</si>
  <si>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Scott Schoenweiss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</si>
  <si>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</si>
  <si>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</si>
  <si>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</si>
  <si>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</si>
  <si>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</si>
  <si>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</si>
  <si>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</si>
  <si>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</si>
  <si>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</si>
  <si>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</si>
  <si>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</si>
  <si>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</si>
  <si>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</si>
  <si>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</si>
  <si>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</si>
  <si>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Dave Burba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</si>
  <si>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</si>
  <si>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</si>
  <si>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</si>
  <si>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</si>
  <si>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</si>
  <si>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</si>
  <si>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</si>
  <si>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</si>
  <si>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</si>
  <si>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</si>
  <si>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</si>
  <si>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</si>
  <si>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</si>
  <si>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</si>
  <si>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</si>
  <si>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</si>
  <si>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</si>
  <si>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</si>
  <si>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</si>
  <si>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</si>
  <si>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</si>
  <si>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</si>
  <si>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</si>
  <si>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</si>
  <si>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</si>
  <si>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2B,SS</t>
  </si>
  <si>
    <t>Denny Hocking</t>
  </si>
  <si>
    <t>Mitch Melusky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</si>
  <si>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</si>
  <si>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</si>
  <si>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</si>
  <si>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</si>
  <si>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</si>
  <si>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</si>
  <si>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</si>
  <si>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</si>
  <si>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</si>
  <si>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</si>
  <si>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</si>
  <si>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Kevin Youkilis</t>
  </si>
  <si>
    <t>Dan Wilson</t>
  </si>
  <si>
    <t>Brandon Inge</t>
  </si>
  <si>
    <t>Greg Colbrunn</t>
  </si>
  <si>
    <t>Scott Spezio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</si>
  <si>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</si>
  <si>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</si>
  <si>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</si>
  <si>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</si>
  <si>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</si>
  <si>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</si>
  <si>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</si>
  <si>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</si>
  <si>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</si>
  <si>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</si>
  <si>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</si>
  <si>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</si>
  <si>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</si>
  <si>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</si>
  <si>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</si>
  <si>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</si>
  <si>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</si>
  <si>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</si>
  <si>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</si>
  <si>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</si>
  <si>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Scott Shields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</si>
  <si>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</si>
  <si>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</si>
  <si>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</si>
  <si>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</si>
  <si>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</si>
  <si>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</si>
  <si>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</si>
  <si>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</si>
  <si>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</si>
  <si>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</si>
  <si>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</si>
  <si>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Scott Mulan</t>
  </si>
  <si>
    <t>Chad Harville</t>
  </si>
  <si>
    <t>Tom Wilson</t>
  </si>
  <si>
    <t>Brook Fordyce</t>
  </si>
  <si>
    <t>Scott Hatteburg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</si>
  <si>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</si>
  <si>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</si>
  <si>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</si>
  <si>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</si>
  <si>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</si>
  <si>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</si>
  <si>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</si>
  <si>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</si>
  <si>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</si>
  <si>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</si>
  <si>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</si>
  <si>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</si>
  <si>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</si>
  <si>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</si>
  <si>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</si>
  <si>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</si>
  <si>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</si>
  <si>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</si>
  <si>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</si>
  <si>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</si>
  <si>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</si>
  <si>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</si>
  <si>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</si>
  <si>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</si>
  <si>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</si>
  <si>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</si>
  <si>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</si>
  <si>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</si>
  <si>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</si>
  <si>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</si>
  <si>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</si>
  <si>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Ryan Anderson</t>
  </si>
  <si>
    <t>Joe Mauer</t>
  </si>
  <si>
    <t>John McDonald</t>
  </si>
  <si>
    <t>Aaron Hrang</t>
  </si>
  <si>
    <t>1*</t>
  </si>
  <si>
    <t>**</t>
  </si>
  <si>
    <t>3*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</si>
</sst>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54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78</v>
      </c>
      <c r="G4" s="11">
        <f>J4/H4</f>
        <v>0.21951219512195122</v>
      </c>
      <c r="H4" s="7">
        <f aca="true" t="shared" si="0" ref="H4:L17">P4-X4</f>
        <v>41</v>
      </c>
      <c r="I4" s="7">
        <f t="shared" si="0"/>
        <v>5</v>
      </c>
      <c r="J4" s="7">
        <f t="shared" si="0"/>
        <v>9</v>
      </c>
      <c r="K4" s="7">
        <f t="shared" si="0"/>
        <v>0</v>
      </c>
      <c r="L4" s="7">
        <f t="shared" si="0"/>
        <v>6</v>
      </c>
      <c r="M4" s="7">
        <f>I4+L4-K4</f>
        <v>11</v>
      </c>
      <c r="N4" s="7">
        <f aca="true" t="shared" si="1" ref="N4:N17">V4-AD4</f>
        <v>0</v>
      </c>
      <c r="O4" s="4">
        <f aca="true" t="shared" si="2" ref="O4:O17">R4/P4</f>
        <v>0.21951219512195122</v>
      </c>
      <c r="P4" s="1">
        <v>41</v>
      </c>
      <c r="Q4" s="1">
        <v>5</v>
      </c>
      <c r="R4" s="1">
        <v>9</v>
      </c>
      <c r="S4" s="1">
        <v>0</v>
      </c>
      <c r="T4" s="1">
        <v>6</v>
      </c>
      <c r="U4" s="1">
        <f aca="true" t="shared" si="3" ref="U4:U17">Q4+T4-S4</f>
        <v>11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79</v>
      </c>
      <c r="G5" s="11">
        <f aca="true" t="shared" si="6" ref="G5:G18">J5/H5</f>
        <v>0.5</v>
      </c>
      <c r="H5" s="7">
        <f t="shared" si="0"/>
        <v>26</v>
      </c>
      <c r="I5" s="7">
        <f t="shared" si="0"/>
        <v>2</v>
      </c>
      <c r="J5" s="7">
        <f t="shared" si="0"/>
        <v>13</v>
      </c>
      <c r="K5" s="7">
        <f t="shared" si="0"/>
        <v>2</v>
      </c>
      <c r="L5" s="7">
        <f t="shared" si="0"/>
        <v>8</v>
      </c>
      <c r="M5" s="7">
        <f aca="true" t="shared" si="7" ref="M5:M16">I5+L5-K5</f>
        <v>8</v>
      </c>
      <c r="N5" s="7">
        <f t="shared" si="1"/>
        <v>0</v>
      </c>
      <c r="O5" s="4">
        <f t="shared" si="2"/>
        <v>0.5</v>
      </c>
      <c r="P5" s="1">
        <v>26</v>
      </c>
      <c r="Q5" s="1">
        <v>2</v>
      </c>
      <c r="R5" s="1">
        <v>13</v>
      </c>
      <c r="S5" s="1">
        <v>2</v>
      </c>
      <c r="T5" s="1">
        <v>8</v>
      </c>
      <c r="U5" s="1">
        <f t="shared" si="3"/>
        <v>8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80</v>
      </c>
      <c r="G6" s="11">
        <f t="shared" si="6"/>
        <v>0.17647058823529413</v>
      </c>
      <c r="H6" s="7">
        <f t="shared" si="0"/>
        <v>34</v>
      </c>
      <c r="I6" s="7">
        <f t="shared" si="0"/>
        <v>3</v>
      </c>
      <c r="J6" s="7">
        <f t="shared" si="0"/>
        <v>6</v>
      </c>
      <c r="K6" s="7">
        <f t="shared" si="0"/>
        <v>0</v>
      </c>
      <c r="L6" s="7">
        <f t="shared" si="0"/>
        <v>3</v>
      </c>
      <c r="M6" s="7">
        <f t="shared" si="7"/>
        <v>6</v>
      </c>
      <c r="N6" s="7">
        <f t="shared" si="1"/>
        <v>0</v>
      </c>
      <c r="O6" s="4">
        <f t="shared" si="2"/>
        <v>0.17647058823529413</v>
      </c>
      <c r="P6" s="1">
        <v>34</v>
      </c>
      <c r="Q6" s="1">
        <v>3</v>
      </c>
      <c r="R6" s="1">
        <v>6</v>
      </c>
      <c r="S6" s="1">
        <v>0</v>
      </c>
      <c r="T6" s="1">
        <v>3</v>
      </c>
      <c r="U6" s="1">
        <f t="shared" si="3"/>
        <v>6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81</v>
      </c>
      <c r="G7" s="11">
        <f t="shared" si="6"/>
        <v>0.3333333333333333</v>
      </c>
      <c r="H7" s="7">
        <f t="shared" si="0"/>
        <v>33</v>
      </c>
      <c r="I7" s="7">
        <f t="shared" si="0"/>
        <v>5</v>
      </c>
      <c r="J7" s="7">
        <f t="shared" si="0"/>
        <v>11</v>
      </c>
      <c r="K7" s="7">
        <f t="shared" si="0"/>
        <v>1</v>
      </c>
      <c r="L7" s="7">
        <f t="shared" si="0"/>
        <v>2</v>
      </c>
      <c r="M7" s="7">
        <f t="shared" si="7"/>
        <v>6</v>
      </c>
      <c r="N7" s="7">
        <f t="shared" si="1"/>
        <v>0</v>
      </c>
      <c r="O7" s="4">
        <f t="shared" si="2"/>
        <v>0.3333333333333333</v>
      </c>
      <c r="P7" s="1">
        <v>33</v>
      </c>
      <c r="Q7" s="1">
        <v>5</v>
      </c>
      <c r="R7" s="1">
        <v>11</v>
      </c>
      <c r="S7" s="1">
        <v>1</v>
      </c>
      <c r="T7" s="1">
        <v>2</v>
      </c>
      <c r="U7" s="1">
        <f t="shared" si="3"/>
        <v>6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4</v>
      </c>
      <c r="B8" s="41">
        <v>3</v>
      </c>
      <c r="C8" s="40" t="s">
        <v>43</v>
      </c>
      <c r="D8" s="40" t="s">
        <v>72</v>
      </c>
      <c r="E8" s="40" t="s">
        <v>82</v>
      </c>
      <c r="F8" s="39" t="s">
        <v>83</v>
      </c>
      <c r="G8" s="11">
        <f t="shared" si="6"/>
        <v>0.15384615384615385</v>
      </c>
      <c r="H8" s="7">
        <f t="shared" si="0"/>
        <v>13</v>
      </c>
      <c r="I8" s="7">
        <f t="shared" si="0"/>
        <v>2</v>
      </c>
      <c r="J8" s="7">
        <f t="shared" si="0"/>
        <v>2</v>
      </c>
      <c r="K8" s="7">
        <f t="shared" si="0"/>
        <v>1</v>
      </c>
      <c r="L8" s="7">
        <f t="shared" si="0"/>
        <v>5</v>
      </c>
      <c r="M8" s="7">
        <f t="shared" si="7"/>
        <v>6</v>
      </c>
      <c r="N8" s="7">
        <f t="shared" si="1"/>
        <v>0</v>
      </c>
      <c r="O8" s="4">
        <f t="shared" si="2"/>
        <v>0.15384615384615385</v>
      </c>
      <c r="P8" s="1">
        <v>13</v>
      </c>
      <c r="Q8" s="1">
        <v>2</v>
      </c>
      <c r="R8" s="1">
        <v>2</v>
      </c>
      <c r="S8" s="1">
        <v>1</v>
      </c>
      <c r="T8" s="1">
        <v>5</v>
      </c>
      <c r="U8" s="1">
        <f t="shared" si="3"/>
        <v>6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84</v>
      </c>
      <c r="G9" s="11">
        <f>J9/H9</f>
        <v>0.25</v>
      </c>
      <c r="H9" s="7">
        <f t="shared" si="0"/>
        <v>44</v>
      </c>
      <c r="I9" s="7">
        <f t="shared" si="0"/>
        <v>5</v>
      </c>
      <c r="J9" s="7">
        <f t="shared" si="0"/>
        <v>11</v>
      </c>
      <c r="K9" s="7">
        <f t="shared" si="0"/>
        <v>0</v>
      </c>
      <c r="L9" s="7">
        <f t="shared" si="0"/>
        <v>1</v>
      </c>
      <c r="M9" s="7">
        <f>I9+L9-K9</f>
        <v>6</v>
      </c>
      <c r="N9" s="7">
        <f t="shared" si="1"/>
        <v>4</v>
      </c>
      <c r="O9" s="4">
        <f t="shared" si="2"/>
        <v>0.25</v>
      </c>
      <c r="P9" s="1">
        <v>44</v>
      </c>
      <c r="Q9" s="1">
        <v>5</v>
      </c>
      <c r="R9" s="1">
        <v>11</v>
      </c>
      <c r="S9" s="1">
        <v>0</v>
      </c>
      <c r="T9" s="1">
        <v>1</v>
      </c>
      <c r="U9" s="1">
        <f t="shared" si="3"/>
        <v>6</v>
      </c>
      <c r="V9" s="1">
        <v>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85</v>
      </c>
      <c r="G10" s="11">
        <f>J10/H10</f>
        <v>0.19607843137254902</v>
      </c>
      <c r="H10" s="7">
        <f t="shared" si="0"/>
        <v>51</v>
      </c>
      <c r="I10" s="7">
        <f t="shared" si="0"/>
        <v>7</v>
      </c>
      <c r="J10" s="7">
        <f t="shared" si="0"/>
        <v>10</v>
      </c>
      <c r="K10" s="7">
        <f t="shared" si="0"/>
        <v>2</v>
      </c>
      <c r="L10" s="7">
        <f t="shared" si="0"/>
        <v>9</v>
      </c>
      <c r="M10" s="7">
        <f>I10+L10-K10</f>
        <v>14</v>
      </c>
      <c r="N10" s="7">
        <f t="shared" si="1"/>
        <v>1</v>
      </c>
      <c r="O10" s="4">
        <f t="shared" si="2"/>
        <v>0.19607843137254902</v>
      </c>
      <c r="P10" s="1">
        <v>51</v>
      </c>
      <c r="Q10" s="1">
        <v>7</v>
      </c>
      <c r="R10" s="1">
        <v>10</v>
      </c>
      <c r="S10" s="1">
        <v>2</v>
      </c>
      <c r="T10" s="1">
        <v>9</v>
      </c>
      <c r="U10" s="1">
        <f t="shared" si="3"/>
        <v>14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74</v>
      </c>
      <c r="E11" s="40" t="s">
        <v>18</v>
      </c>
      <c r="F11" s="39" t="s">
        <v>86</v>
      </c>
      <c r="G11" s="11">
        <f t="shared" si="6"/>
        <v>0.19047619047619047</v>
      </c>
      <c r="H11" s="7">
        <f t="shared" si="0"/>
        <v>42</v>
      </c>
      <c r="I11" s="7">
        <f t="shared" si="0"/>
        <v>7</v>
      </c>
      <c r="J11" s="7">
        <f t="shared" si="0"/>
        <v>8</v>
      </c>
      <c r="K11" s="7">
        <f t="shared" si="0"/>
        <v>0</v>
      </c>
      <c r="L11" s="7">
        <f t="shared" si="0"/>
        <v>3</v>
      </c>
      <c r="M11" s="7">
        <f t="shared" si="7"/>
        <v>10</v>
      </c>
      <c r="N11" s="7">
        <f t="shared" si="1"/>
        <v>2</v>
      </c>
      <c r="O11" s="4">
        <f t="shared" si="2"/>
        <v>0.19047619047619047</v>
      </c>
      <c r="P11" s="1">
        <v>42</v>
      </c>
      <c r="Q11" s="1">
        <v>7</v>
      </c>
      <c r="R11" s="1">
        <v>8</v>
      </c>
      <c r="S11" s="1">
        <v>0</v>
      </c>
      <c r="T11" s="1">
        <v>3</v>
      </c>
      <c r="U11" s="1">
        <f t="shared" si="3"/>
        <v>10</v>
      </c>
      <c r="V11" s="1">
        <v>2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65</v>
      </c>
      <c r="D12" s="40" t="s">
        <v>19</v>
      </c>
      <c r="E12" s="40"/>
      <c r="F12" s="39" t="s">
        <v>87</v>
      </c>
      <c r="G12" s="11">
        <f t="shared" si="6"/>
        <v>0.375</v>
      </c>
      <c r="H12" s="7">
        <f t="shared" si="0"/>
        <v>24</v>
      </c>
      <c r="I12" s="7">
        <f t="shared" si="0"/>
        <v>2</v>
      </c>
      <c r="J12" s="7">
        <f t="shared" si="0"/>
        <v>9</v>
      </c>
      <c r="K12" s="7">
        <f t="shared" si="0"/>
        <v>1</v>
      </c>
      <c r="L12" s="7">
        <f t="shared" si="0"/>
        <v>5</v>
      </c>
      <c r="M12" s="7">
        <f t="shared" si="7"/>
        <v>6</v>
      </c>
      <c r="N12" s="7">
        <f t="shared" si="1"/>
        <v>1</v>
      </c>
      <c r="O12" s="4">
        <f t="shared" si="2"/>
        <v>0.375</v>
      </c>
      <c r="P12" s="1">
        <v>24</v>
      </c>
      <c r="Q12" s="1">
        <v>2</v>
      </c>
      <c r="R12" s="1">
        <v>9</v>
      </c>
      <c r="S12" s="1">
        <v>1</v>
      </c>
      <c r="T12" s="1">
        <v>5</v>
      </c>
      <c r="U12" s="1">
        <f>Q12+T12-S12</f>
        <v>6</v>
      </c>
      <c r="V12" s="1">
        <v>1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88</v>
      </c>
      <c r="G13" s="11">
        <f t="shared" si="6"/>
        <v>0.26</v>
      </c>
      <c r="H13" s="7">
        <f t="shared" si="0"/>
        <v>50</v>
      </c>
      <c r="I13" s="7">
        <f t="shared" si="0"/>
        <v>8</v>
      </c>
      <c r="J13" s="7">
        <f t="shared" si="0"/>
        <v>13</v>
      </c>
      <c r="K13" s="7">
        <f t="shared" si="0"/>
        <v>1</v>
      </c>
      <c r="L13" s="7">
        <f t="shared" si="0"/>
        <v>8</v>
      </c>
      <c r="M13" s="7">
        <f t="shared" si="7"/>
        <v>15</v>
      </c>
      <c r="N13" s="7">
        <f t="shared" si="1"/>
        <v>0</v>
      </c>
      <c r="O13" s="4">
        <f t="shared" si="2"/>
        <v>0.26</v>
      </c>
      <c r="P13" s="1">
        <v>50</v>
      </c>
      <c r="Q13" s="1">
        <v>8</v>
      </c>
      <c r="R13" s="1">
        <v>13</v>
      </c>
      <c r="S13" s="1">
        <v>1</v>
      </c>
      <c r="T13" s="1">
        <v>8</v>
      </c>
      <c r="U13" s="1">
        <f t="shared" si="3"/>
        <v>15</v>
      </c>
      <c r="V13" s="1">
        <v>0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89</v>
      </c>
      <c r="G14" s="11">
        <f t="shared" si="6"/>
        <v>0.4666666666666667</v>
      </c>
      <c r="H14" s="7">
        <f t="shared" si="0"/>
        <v>45</v>
      </c>
      <c r="I14" s="7">
        <f t="shared" si="0"/>
        <v>10</v>
      </c>
      <c r="J14" s="7">
        <f t="shared" si="0"/>
        <v>21</v>
      </c>
      <c r="K14" s="7">
        <f t="shared" si="0"/>
        <v>1</v>
      </c>
      <c r="L14" s="7">
        <f t="shared" si="0"/>
        <v>11</v>
      </c>
      <c r="M14" s="7">
        <f t="shared" si="7"/>
        <v>20</v>
      </c>
      <c r="N14" s="7">
        <f t="shared" si="1"/>
        <v>0</v>
      </c>
      <c r="O14" s="4">
        <f t="shared" si="2"/>
        <v>0.4666666666666667</v>
      </c>
      <c r="P14" s="1">
        <v>45</v>
      </c>
      <c r="Q14" s="1">
        <v>10</v>
      </c>
      <c r="R14" s="1">
        <v>21</v>
      </c>
      <c r="S14" s="1">
        <v>1</v>
      </c>
      <c r="T14" s="1">
        <v>11</v>
      </c>
      <c r="U14" s="1">
        <f t="shared" si="3"/>
        <v>20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90</v>
      </c>
      <c r="G15" s="11">
        <f>J15/H15</f>
        <v>0.3157894736842105</v>
      </c>
      <c r="H15" s="7">
        <f t="shared" si="0"/>
        <v>19</v>
      </c>
      <c r="I15" s="7">
        <f t="shared" si="0"/>
        <v>2</v>
      </c>
      <c r="J15" s="7">
        <f t="shared" si="0"/>
        <v>6</v>
      </c>
      <c r="K15" s="7">
        <f t="shared" si="0"/>
        <v>0</v>
      </c>
      <c r="L15" s="7">
        <f t="shared" si="0"/>
        <v>5</v>
      </c>
      <c r="M15" s="7">
        <f>I15+L15-K15</f>
        <v>7</v>
      </c>
      <c r="N15" s="7">
        <f t="shared" si="1"/>
        <v>4</v>
      </c>
      <c r="O15" s="4">
        <f t="shared" si="2"/>
        <v>0.3157894736842105</v>
      </c>
      <c r="P15" s="1">
        <v>19</v>
      </c>
      <c r="Q15" s="1">
        <v>2</v>
      </c>
      <c r="R15" s="1">
        <v>6</v>
      </c>
      <c r="S15" s="1">
        <v>0</v>
      </c>
      <c r="T15" s="1">
        <v>5</v>
      </c>
      <c r="U15" s="1">
        <f t="shared" si="3"/>
        <v>7</v>
      </c>
      <c r="V15" s="1">
        <v>4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91</v>
      </c>
      <c r="G16" s="11">
        <f t="shared" si="6"/>
        <v>0.2222222222222222</v>
      </c>
      <c r="H16" s="7">
        <f t="shared" si="0"/>
        <v>9</v>
      </c>
      <c r="I16" s="7">
        <f t="shared" si="0"/>
        <v>1</v>
      </c>
      <c r="J16" s="7">
        <f t="shared" si="0"/>
        <v>2</v>
      </c>
      <c r="K16" s="7">
        <f t="shared" si="0"/>
        <v>0</v>
      </c>
      <c r="L16" s="7">
        <f t="shared" si="0"/>
        <v>0</v>
      </c>
      <c r="M16" s="7">
        <f t="shared" si="7"/>
        <v>1</v>
      </c>
      <c r="N16" s="7">
        <f t="shared" si="1"/>
        <v>0</v>
      </c>
      <c r="O16" s="4">
        <f t="shared" si="2"/>
        <v>0.2222222222222222</v>
      </c>
      <c r="P16" s="1">
        <v>9</v>
      </c>
      <c r="Q16" s="1">
        <v>1</v>
      </c>
      <c r="R16" s="1">
        <v>2</v>
      </c>
      <c r="S16" s="1">
        <v>0</v>
      </c>
      <c r="T16" s="1">
        <v>0</v>
      </c>
      <c r="U16" s="1">
        <f t="shared" si="3"/>
        <v>1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10</v>
      </c>
      <c r="B17" s="41">
        <v>3</v>
      </c>
      <c r="C17" s="40" t="s">
        <v>41</v>
      </c>
      <c r="D17" s="40" t="s">
        <v>20</v>
      </c>
      <c r="E17" s="40"/>
      <c r="F17" s="39" t="s">
        <v>92</v>
      </c>
      <c r="G17" s="11">
        <f>J17/H17</f>
        <v>0.14705882352941177</v>
      </c>
      <c r="H17" s="7">
        <f t="shared" si="0"/>
        <v>34</v>
      </c>
      <c r="I17" s="7">
        <f t="shared" si="0"/>
        <v>1</v>
      </c>
      <c r="J17" s="7">
        <f t="shared" si="0"/>
        <v>5</v>
      </c>
      <c r="K17" s="7">
        <f t="shared" si="0"/>
        <v>0</v>
      </c>
      <c r="L17" s="7">
        <f t="shared" si="0"/>
        <v>2</v>
      </c>
      <c r="M17" s="7">
        <f>I17+L17-K17</f>
        <v>3</v>
      </c>
      <c r="N17" s="7">
        <f t="shared" si="1"/>
        <v>1</v>
      </c>
      <c r="O17" s="4">
        <f t="shared" si="2"/>
        <v>0.14705882352941177</v>
      </c>
      <c r="P17" s="1">
        <v>34</v>
      </c>
      <c r="Q17" s="1">
        <v>1</v>
      </c>
      <c r="R17" s="1">
        <v>5</v>
      </c>
      <c r="S17" s="1">
        <v>0</v>
      </c>
      <c r="T17" s="1">
        <v>2</v>
      </c>
      <c r="U17" s="1">
        <f t="shared" si="3"/>
        <v>3</v>
      </c>
      <c r="V17" s="1">
        <v>1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169</v>
      </c>
      <c r="B18" s="7"/>
      <c r="C18" s="7"/>
      <c r="D18" s="7"/>
      <c r="E18" s="7"/>
      <c r="F18" s="10"/>
      <c r="G18" s="14">
        <f t="shared" si="6"/>
        <v>0.2709677419354839</v>
      </c>
      <c r="H18" s="15">
        <f aca="true" t="shared" si="8" ref="H18:N18">SUM(H4:H17)</f>
        <v>465</v>
      </c>
      <c r="I18" s="15">
        <f t="shared" si="8"/>
        <v>60</v>
      </c>
      <c r="J18" s="15">
        <f t="shared" si="8"/>
        <v>126</v>
      </c>
      <c r="K18" s="15">
        <f t="shared" si="8"/>
        <v>9</v>
      </c>
      <c r="L18" s="15">
        <f t="shared" si="8"/>
        <v>68</v>
      </c>
      <c r="M18" s="15">
        <f t="shared" si="8"/>
        <v>119</v>
      </c>
      <c r="N18" s="16">
        <f t="shared" si="8"/>
        <v>13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10</v>
      </c>
      <c r="B21" s="41">
        <v>2</v>
      </c>
      <c r="C21" s="40" t="s">
        <v>41</v>
      </c>
      <c r="D21" s="40">
        <v>1</v>
      </c>
      <c r="E21" s="40"/>
      <c r="F21" s="39" t="s">
        <v>93</v>
      </c>
      <c r="G21" s="12">
        <f aca="true" t="shared" si="9" ref="G21:G30">M21/K21*9</f>
        <v>0</v>
      </c>
      <c r="H21" s="12">
        <f aca="true" t="shared" si="10" ref="H21:H30">(L21+N21)/K21</f>
        <v>0.2608695652173913</v>
      </c>
      <c r="I21" s="7">
        <f aca="true" t="shared" si="11" ref="I21:N29">Q21-Y21</f>
        <v>0</v>
      </c>
      <c r="J21" s="7">
        <f t="shared" si="11"/>
        <v>3</v>
      </c>
      <c r="K21" s="13">
        <f t="shared" si="11"/>
        <v>7.666666666666667</v>
      </c>
      <c r="L21" s="7">
        <f t="shared" si="11"/>
        <v>1</v>
      </c>
      <c r="M21" s="7">
        <f t="shared" si="11"/>
        <v>0</v>
      </c>
      <c r="N21" s="7">
        <f t="shared" si="11"/>
        <v>1</v>
      </c>
      <c r="O21" s="5">
        <f aca="true" t="shared" si="12" ref="O21:O28">U21/S21*9</f>
        <v>0</v>
      </c>
      <c r="P21" s="5">
        <f aca="true" t="shared" si="13" ref="P21:P28">(T21+V21)/S21</f>
        <v>0.2608695652173913</v>
      </c>
      <c r="Q21" s="1">
        <v>0</v>
      </c>
      <c r="R21" s="1">
        <v>3</v>
      </c>
      <c r="S21" s="34">
        <v>7.666666666666667</v>
      </c>
      <c r="T21" s="1">
        <v>1</v>
      </c>
      <c r="U21" s="1">
        <v>0</v>
      </c>
      <c r="V21" s="1">
        <v>1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22</v>
      </c>
      <c r="B22" s="41">
        <v>2</v>
      </c>
      <c r="C22" s="40" t="s">
        <v>59</v>
      </c>
      <c r="D22" s="40">
        <v>2</v>
      </c>
      <c r="E22" s="40"/>
      <c r="F22" s="39" t="s">
        <v>94</v>
      </c>
      <c r="G22" s="12">
        <f t="shared" si="9"/>
        <v>3.661016949152542</v>
      </c>
      <c r="H22" s="12">
        <f t="shared" si="10"/>
        <v>1.423728813559322</v>
      </c>
      <c r="I22" s="7">
        <f t="shared" si="11"/>
        <v>0</v>
      </c>
      <c r="J22" s="7">
        <f t="shared" si="11"/>
        <v>0</v>
      </c>
      <c r="K22" s="13">
        <f t="shared" si="11"/>
        <v>19.666666666666668</v>
      </c>
      <c r="L22" s="7">
        <f t="shared" si="11"/>
        <v>22</v>
      </c>
      <c r="M22" s="7">
        <f t="shared" si="11"/>
        <v>8</v>
      </c>
      <c r="N22" s="7">
        <f t="shared" si="11"/>
        <v>6</v>
      </c>
      <c r="O22" s="5">
        <f t="shared" si="12"/>
        <v>3.661016949152542</v>
      </c>
      <c r="P22" s="5">
        <f t="shared" si="13"/>
        <v>1.423728813559322</v>
      </c>
      <c r="Q22" s="1">
        <v>0</v>
      </c>
      <c r="R22" s="1">
        <v>0</v>
      </c>
      <c r="S22" s="34">
        <v>19.666666666666668</v>
      </c>
      <c r="T22" s="1">
        <v>22</v>
      </c>
      <c r="U22" s="1">
        <v>8</v>
      </c>
      <c r="V22" s="1">
        <v>6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3</v>
      </c>
      <c r="C23" s="40" t="s">
        <v>43</v>
      </c>
      <c r="D23" s="40">
        <v>3</v>
      </c>
      <c r="E23" s="40"/>
      <c r="F23" s="39" t="s">
        <v>95</v>
      </c>
      <c r="G23" s="12">
        <f t="shared" si="9"/>
        <v>4.846153846153846</v>
      </c>
      <c r="H23" s="12">
        <f t="shared" si="10"/>
        <v>1.2307692307692308</v>
      </c>
      <c r="I23" s="7">
        <f t="shared" si="11"/>
        <v>0</v>
      </c>
      <c r="J23" s="7">
        <f t="shared" si="11"/>
        <v>0</v>
      </c>
      <c r="K23" s="13">
        <f t="shared" si="11"/>
        <v>13</v>
      </c>
      <c r="L23" s="7">
        <f t="shared" si="11"/>
        <v>10</v>
      </c>
      <c r="M23" s="7">
        <f t="shared" si="11"/>
        <v>7</v>
      </c>
      <c r="N23" s="7">
        <f t="shared" si="11"/>
        <v>6</v>
      </c>
      <c r="O23" s="5">
        <f t="shared" si="12"/>
        <v>4.846153846153846</v>
      </c>
      <c r="P23" s="5">
        <f t="shared" si="13"/>
        <v>1.2307692307692308</v>
      </c>
      <c r="Q23" s="1">
        <v>0</v>
      </c>
      <c r="R23" s="1">
        <v>0</v>
      </c>
      <c r="S23" s="34">
        <v>13</v>
      </c>
      <c r="T23" s="1">
        <v>10</v>
      </c>
      <c r="U23" s="1">
        <v>7</v>
      </c>
      <c r="V23" s="1">
        <v>6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15</v>
      </c>
      <c r="B24" s="41">
        <v>3</v>
      </c>
      <c r="C24" s="40" t="s">
        <v>43</v>
      </c>
      <c r="D24" s="40">
        <v>4</v>
      </c>
      <c r="E24" s="40"/>
      <c r="F24" s="39" t="s">
        <v>96</v>
      </c>
      <c r="G24" s="12">
        <f t="shared" si="9"/>
        <v>5.25</v>
      </c>
      <c r="H24" s="12">
        <f t="shared" si="10"/>
        <v>1.5833333333333333</v>
      </c>
      <c r="I24" s="7">
        <f t="shared" si="11"/>
        <v>1</v>
      </c>
      <c r="J24" s="7">
        <f t="shared" si="11"/>
        <v>0</v>
      </c>
      <c r="K24" s="13">
        <f t="shared" si="11"/>
        <v>12</v>
      </c>
      <c r="L24" s="7">
        <f t="shared" si="11"/>
        <v>14</v>
      </c>
      <c r="M24" s="7">
        <f t="shared" si="11"/>
        <v>7</v>
      </c>
      <c r="N24" s="7">
        <f t="shared" si="11"/>
        <v>5</v>
      </c>
      <c r="O24" s="5">
        <f t="shared" si="12"/>
        <v>5.25</v>
      </c>
      <c r="P24" s="5">
        <f t="shared" si="13"/>
        <v>1.5833333333333333</v>
      </c>
      <c r="Q24" s="1">
        <v>1</v>
      </c>
      <c r="R24" s="1">
        <v>0</v>
      </c>
      <c r="S24" s="34">
        <v>12</v>
      </c>
      <c r="T24" s="1">
        <v>14</v>
      </c>
      <c r="U24" s="1">
        <v>7</v>
      </c>
      <c r="V24" s="1">
        <v>5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51</v>
      </c>
      <c r="D25" s="40">
        <v>5</v>
      </c>
      <c r="E25" s="40"/>
      <c r="F25" s="39" t="s">
        <v>97</v>
      </c>
      <c r="G25" s="12">
        <f t="shared" si="9"/>
        <v>3.9272727272727277</v>
      </c>
      <c r="H25" s="12">
        <f t="shared" si="10"/>
        <v>1.2000000000000002</v>
      </c>
      <c r="I25" s="7">
        <f t="shared" si="11"/>
        <v>0</v>
      </c>
      <c r="J25" s="7">
        <f t="shared" si="11"/>
        <v>0</v>
      </c>
      <c r="K25" s="13">
        <f t="shared" si="11"/>
        <v>18.333333333333332</v>
      </c>
      <c r="L25" s="7">
        <f t="shared" si="11"/>
        <v>19</v>
      </c>
      <c r="M25" s="7">
        <f t="shared" si="11"/>
        <v>8</v>
      </c>
      <c r="N25" s="7">
        <f t="shared" si="11"/>
        <v>3</v>
      </c>
      <c r="O25" s="5">
        <f t="shared" si="12"/>
        <v>3.9272727272727277</v>
      </c>
      <c r="P25" s="5">
        <f t="shared" si="13"/>
        <v>1.2000000000000002</v>
      </c>
      <c r="Q25" s="1">
        <v>0</v>
      </c>
      <c r="R25" s="1">
        <v>0</v>
      </c>
      <c r="S25" s="34">
        <v>18.333333333333332</v>
      </c>
      <c r="T25" s="1">
        <v>19</v>
      </c>
      <c r="U25" s="1">
        <v>8</v>
      </c>
      <c r="V25" s="1">
        <v>3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39</v>
      </c>
      <c r="D26" s="40">
        <v>6</v>
      </c>
      <c r="E26" s="40"/>
      <c r="F26" s="39" t="s">
        <v>98</v>
      </c>
      <c r="G26" s="12">
        <f t="shared" si="9"/>
        <v>5.90625</v>
      </c>
      <c r="H26" s="12">
        <f t="shared" si="10"/>
        <v>0.9375</v>
      </c>
      <c r="I26" s="7">
        <f t="shared" si="11"/>
        <v>0</v>
      </c>
      <c r="J26" s="7">
        <f t="shared" si="11"/>
        <v>0</v>
      </c>
      <c r="K26" s="13">
        <f t="shared" si="11"/>
        <v>10.666666666666666</v>
      </c>
      <c r="L26" s="7">
        <f t="shared" si="11"/>
        <v>7</v>
      </c>
      <c r="M26" s="7">
        <f t="shared" si="11"/>
        <v>7</v>
      </c>
      <c r="N26" s="7">
        <f t="shared" si="11"/>
        <v>3</v>
      </c>
      <c r="O26" s="5">
        <f t="shared" si="12"/>
        <v>5.90625</v>
      </c>
      <c r="P26" s="5">
        <f t="shared" si="13"/>
        <v>0.9375</v>
      </c>
      <c r="Q26" s="1">
        <v>0</v>
      </c>
      <c r="R26" s="1">
        <v>0</v>
      </c>
      <c r="S26" s="34">
        <v>10.666666666666666</v>
      </c>
      <c r="T26" s="1">
        <v>7</v>
      </c>
      <c r="U26" s="1">
        <v>7</v>
      </c>
      <c r="V26" s="1">
        <v>3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4</v>
      </c>
      <c r="B27" s="41">
        <v>3</v>
      </c>
      <c r="C27" s="40" t="s">
        <v>42</v>
      </c>
      <c r="D27" s="40">
        <v>7</v>
      </c>
      <c r="E27" s="40"/>
      <c r="F27" s="39" t="s">
        <v>99</v>
      </c>
      <c r="G27" s="12">
        <f t="shared" si="9"/>
        <v>12.461538461538463</v>
      </c>
      <c r="H27" s="12">
        <f t="shared" si="10"/>
        <v>3.230769230769231</v>
      </c>
      <c r="I27" s="7">
        <f t="shared" si="11"/>
        <v>0</v>
      </c>
      <c r="J27" s="7">
        <f t="shared" si="11"/>
        <v>0</v>
      </c>
      <c r="K27" s="13">
        <f t="shared" si="11"/>
        <v>4.333333333333333</v>
      </c>
      <c r="L27" s="7">
        <f t="shared" si="11"/>
        <v>11</v>
      </c>
      <c r="M27" s="7">
        <f t="shared" si="11"/>
        <v>6</v>
      </c>
      <c r="N27" s="7">
        <f t="shared" si="11"/>
        <v>3</v>
      </c>
      <c r="O27" s="5">
        <f t="shared" si="12"/>
        <v>12.461538461538463</v>
      </c>
      <c r="P27" s="5">
        <f t="shared" si="13"/>
        <v>3.230769230769231</v>
      </c>
      <c r="Q27" s="1">
        <v>0</v>
      </c>
      <c r="R27" s="1">
        <v>0</v>
      </c>
      <c r="S27" s="34">
        <v>4.333333333333333</v>
      </c>
      <c r="T27" s="1">
        <v>11</v>
      </c>
      <c r="U27" s="1">
        <v>6</v>
      </c>
      <c r="V27" s="1">
        <v>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59</v>
      </c>
      <c r="D28" s="40">
        <v>8</v>
      </c>
      <c r="E28" s="40"/>
      <c r="F28" s="39" t="s">
        <v>100</v>
      </c>
      <c r="G28" s="12">
        <f t="shared" si="9"/>
        <v>8.590909090909092</v>
      </c>
      <c r="H28" s="12">
        <f t="shared" si="10"/>
        <v>1.840909090909091</v>
      </c>
      <c r="I28" s="7">
        <f t="shared" si="11"/>
        <v>1</v>
      </c>
      <c r="J28" s="7">
        <f t="shared" si="11"/>
        <v>0</v>
      </c>
      <c r="K28" s="13">
        <f t="shared" si="11"/>
        <v>14.666666666666666</v>
      </c>
      <c r="L28" s="7">
        <f t="shared" si="11"/>
        <v>25</v>
      </c>
      <c r="M28" s="7">
        <f t="shared" si="11"/>
        <v>14</v>
      </c>
      <c r="N28" s="7">
        <f t="shared" si="11"/>
        <v>2</v>
      </c>
      <c r="O28" s="5">
        <f t="shared" si="12"/>
        <v>8.590909090909092</v>
      </c>
      <c r="P28" s="5">
        <f t="shared" si="13"/>
        <v>1.840909090909091</v>
      </c>
      <c r="Q28" s="1">
        <v>1</v>
      </c>
      <c r="R28" s="1">
        <v>0</v>
      </c>
      <c r="S28" s="34">
        <v>14.666666666666666</v>
      </c>
      <c r="T28" s="1">
        <v>25</v>
      </c>
      <c r="U28" s="1">
        <v>14</v>
      </c>
      <c r="V28" s="1">
        <v>2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52</v>
      </c>
      <c r="D29" s="40">
        <v>9</v>
      </c>
      <c r="E29" s="40"/>
      <c r="F29" s="39" t="s">
        <v>101</v>
      </c>
      <c r="G29" s="12" t="e">
        <f t="shared" si="9"/>
        <v>#DIV/0!</v>
      </c>
      <c r="H29" s="12" t="e">
        <f t="shared" si="10"/>
        <v>#DIV/0!</v>
      </c>
      <c r="I29" s="7">
        <f t="shared" si="11"/>
        <v>0</v>
      </c>
      <c r="J29" s="7">
        <f t="shared" si="11"/>
        <v>0</v>
      </c>
      <c r="K29" s="13">
        <f t="shared" si="11"/>
        <v>0</v>
      </c>
      <c r="L29" s="7">
        <f t="shared" si="11"/>
        <v>0</v>
      </c>
      <c r="M29" s="7">
        <f t="shared" si="11"/>
        <v>0</v>
      </c>
      <c r="N29" s="7">
        <f t="shared" si="11"/>
        <v>0</v>
      </c>
      <c r="O29" s="5" t="e">
        <f>U29/S29*9</f>
        <v>#DIV/0!</v>
      </c>
      <c r="P29" s="5" t="e">
        <f>(T29+V29)/S29</f>
        <v>#DIV/0!</v>
      </c>
      <c r="Q29" s="1">
        <v>0</v>
      </c>
      <c r="R29" s="1">
        <v>0</v>
      </c>
      <c r="S29" s="34">
        <v>0</v>
      </c>
      <c r="T29" s="1">
        <v>0</v>
      </c>
      <c r="U29" s="1">
        <v>0</v>
      </c>
      <c r="V29" s="1">
        <v>0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5.112956810631228</v>
      </c>
      <c r="H30" s="18">
        <f t="shared" si="10"/>
        <v>1.3754152823920265</v>
      </c>
      <c r="I30" s="15">
        <f aca="true" t="shared" si="16" ref="I30:N30">SUM(I21:I29)</f>
        <v>2</v>
      </c>
      <c r="J30" s="15">
        <f t="shared" si="16"/>
        <v>3</v>
      </c>
      <c r="K30" s="19">
        <f t="shared" si="16"/>
        <v>100.33333333333334</v>
      </c>
      <c r="L30" s="15">
        <f t="shared" si="16"/>
        <v>109</v>
      </c>
      <c r="M30" s="15">
        <f t="shared" si="16"/>
        <v>57</v>
      </c>
      <c r="N30" s="16">
        <f t="shared" si="16"/>
        <v>29</v>
      </c>
    </row>
    <row r="31" spans="1:14" ht="15">
      <c r="A31" s="7">
        <f>A18+A30</f>
        <v>257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2</v>
      </c>
      <c r="C36" s="40" t="s">
        <v>51</v>
      </c>
      <c r="D36" s="40" t="s">
        <v>18</v>
      </c>
      <c r="E36" s="40"/>
      <c r="F36" s="39" t="s">
        <v>102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3</v>
      </c>
      <c r="C37" s="40" t="s">
        <v>44</v>
      </c>
      <c r="D37" s="40" t="s">
        <v>16</v>
      </c>
      <c r="E37" s="40"/>
      <c r="F37" s="39" t="s">
        <v>103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41</v>
      </c>
      <c r="D38" s="40" t="s">
        <v>45</v>
      </c>
      <c r="E38" s="40"/>
      <c r="F38" s="39" t="s">
        <v>104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39</v>
      </c>
      <c r="D39" s="40" t="s">
        <v>45</v>
      </c>
      <c r="E39" s="40"/>
      <c r="F39" s="39" t="s">
        <v>105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19</v>
      </c>
      <c r="E40" s="40"/>
      <c r="F40" s="39" t="s">
        <v>106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107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59</v>
      </c>
      <c r="D42" s="40" t="s">
        <v>45</v>
      </c>
      <c r="E42" s="40"/>
      <c r="F42" s="39" t="s">
        <v>108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41</v>
      </c>
      <c r="D43" s="40" t="s">
        <v>19</v>
      </c>
      <c r="E43" s="40"/>
      <c r="F43" s="39" t="s">
        <v>109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59</v>
      </c>
      <c r="D44" s="40" t="s">
        <v>19</v>
      </c>
      <c r="E44" s="40"/>
      <c r="F44" s="39" t="s">
        <v>110</v>
      </c>
      <c r="G44" s="7">
        <v>9</v>
      </c>
    </row>
    <row r="45" spans="1:7" ht="15">
      <c r="A45" s="40"/>
      <c r="B45" s="41">
        <v>3</v>
      </c>
      <c r="C45" s="40" t="s">
        <v>39</v>
      </c>
      <c r="D45" s="40" t="s">
        <v>45</v>
      </c>
      <c r="E45" s="40"/>
      <c r="F45" s="39" t="s">
        <v>111</v>
      </c>
      <c r="G45" s="7">
        <v>10</v>
      </c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112</v>
      </c>
      <c r="G46" s="7">
        <v>11</v>
      </c>
    </row>
    <row r="47" spans="1:7" ht="15">
      <c r="A47" s="40"/>
      <c r="B47" s="41">
        <v>3</v>
      </c>
      <c r="C47" s="40" t="s">
        <v>59</v>
      </c>
      <c r="D47" s="40" t="s">
        <v>45</v>
      </c>
      <c r="E47" s="40"/>
      <c r="F47" s="39" t="s">
        <v>113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19</v>
      </c>
      <c r="E48" s="40"/>
      <c r="F48" s="39" t="s">
        <v>114</v>
      </c>
      <c r="G48" s="7">
        <v>13</v>
      </c>
    </row>
    <row r="49" spans="1:7" ht="15">
      <c r="A49" s="40"/>
      <c r="B49" s="41">
        <v>3</v>
      </c>
      <c r="C49" s="40" t="s">
        <v>65</v>
      </c>
      <c r="D49" s="40" t="s">
        <v>45</v>
      </c>
      <c r="E49" s="40"/>
      <c r="F49" s="39" t="s">
        <v>115</v>
      </c>
      <c r="G49" s="7">
        <v>14</v>
      </c>
    </row>
    <row r="50" spans="1:7" ht="15">
      <c r="A50" s="40"/>
      <c r="B50" s="41">
        <v>3</v>
      </c>
      <c r="C50" s="40" t="s">
        <v>39</v>
      </c>
      <c r="D50" s="40" t="s">
        <v>45</v>
      </c>
      <c r="E50" s="40"/>
      <c r="F50" s="39" t="s">
        <v>116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55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59</v>
      </c>
      <c r="D4" s="40" t="s">
        <v>14</v>
      </c>
      <c r="E4" s="40"/>
      <c r="F4" s="39" t="s">
        <v>117</v>
      </c>
      <c r="G4" s="11">
        <f>J4/H4</f>
        <v>0.2727272727272727</v>
      </c>
      <c r="H4" s="7">
        <f aca="true" t="shared" si="0" ref="H4:L17">P4-X4</f>
        <v>22</v>
      </c>
      <c r="I4" s="7">
        <f t="shared" si="0"/>
        <v>2</v>
      </c>
      <c r="J4" s="7">
        <f t="shared" si="0"/>
        <v>6</v>
      </c>
      <c r="K4" s="7">
        <f t="shared" si="0"/>
        <v>1</v>
      </c>
      <c r="L4" s="7">
        <f t="shared" si="0"/>
        <v>3</v>
      </c>
      <c r="M4" s="7">
        <f>I4+L4-K4</f>
        <v>4</v>
      </c>
      <c r="N4" s="7">
        <f aca="true" t="shared" si="1" ref="N4:N17">V4-AD4</f>
        <v>0</v>
      </c>
      <c r="O4" s="4">
        <f aca="true" t="shared" si="2" ref="O4:O17">R4/P4</f>
        <v>0.2727272727272727</v>
      </c>
      <c r="P4" s="1">
        <v>22</v>
      </c>
      <c r="Q4" s="1">
        <v>2</v>
      </c>
      <c r="R4" s="1">
        <v>6</v>
      </c>
      <c r="S4" s="1">
        <v>1</v>
      </c>
      <c r="T4" s="1">
        <v>3</v>
      </c>
      <c r="U4" s="1">
        <f aca="true" t="shared" si="3" ref="U4:U17">Q4+T4-S4</f>
        <v>4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118</v>
      </c>
      <c r="G5" s="11">
        <f aca="true" t="shared" si="6" ref="G5:G18">J5/H5</f>
        <v>0</v>
      </c>
      <c r="H5" s="7">
        <f t="shared" si="0"/>
        <v>10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1</v>
      </c>
      <c r="M5" s="7">
        <f aca="true" t="shared" si="7" ref="M5:M16">I5+L5-K5</f>
        <v>1</v>
      </c>
      <c r="N5" s="7">
        <f t="shared" si="1"/>
        <v>0</v>
      </c>
      <c r="O5" s="4">
        <f t="shared" si="2"/>
        <v>0</v>
      </c>
      <c r="P5" s="1">
        <v>10</v>
      </c>
      <c r="Q5" s="1">
        <v>0</v>
      </c>
      <c r="R5" s="1">
        <v>0</v>
      </c>
      <c r="S5" s="1">
        <v>0</v>
      </c>
      <c r="T5" s="1">
        <v>1</v>
      </c>
      <c r="U5" s="1">
        <f t="shared" si="3"/>
        <v>1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373</v>
      </c>
      <c r="B6" s="41">
        <v>2</v>
      </c>
      <c r="C6" s="40" t="s">
        <v>40</v>
      </c>
      <c r="D6" s="40" t="s">
        <v>15</v>
      </c>
      <c r="E6" s="40"/>
      <c r="F6" s="39" t="s">
        <v>144</v>
      </c>
      <c r="G6" s="11">
        <f t="shared" si="6"/>
        <v>0.2903225806451613</v>
      </c>
      <c r="H6" s="7">
        <f t="shared" si="0"/>
        <v>31</v>
      </c>
      <c r="I6" s="7">
        <f t="shared" si="0"/>
        <v>6</v>
      </c>
      <c r="J6" s="7">
        <f t="shared" si="0"/>
        <v>9</v>
      </c>
      <c r="K6" s="7">
        <f t="shared" si="0"/>
        <v>0</v>
      </c>
      <c r="L6" s="7">
        <f t="shared" si="0"/>
        <v>3</v>
      </c>
      <c r="M6" s="7">
        <f t="shared" si="7"/>
        <v>9</v>
      </c>
      <c r="N6" s="7">
        <f t="shared" si="1"/>
        <v>0</v>
      </c>
      <c r="O6" s="4">
        <f t="shared" si="2"/>
        <v>0.2903225806451613</v>
      </c>
      <c r="P6" s="1">
        <v>31</v>
      </c>
      <c r="Q6" s="1">
        <v>6</v>
      </c>
      <c r="R6" s="1">
        <v>9</v>
      </c>
      <c r="S6" s="1">
        <v>0</v>
      </c>
      <c r="T6" s="1">
        <v>3</v>
      </c>
      <c r="U6" s="1">
        <f t="shared" si="3"/>
        <v>9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28</v>
      </c>
      <c r="B7" s="41">
        <v>2</v>
      </c>
      <c r="C7" s="40" t="s">
        <v>44</v>
      </c>
      <c r="D7" s="40" t="s">
        <v>17</v>
      </c>
      <c r="E7" s="40"/>
      <c r="F7" s="39" t="s">
        <v>120</v>
      </c>
      <c r="G7" s="11">
        <f t="shared" si="6"/>
        <v>0.275</v>
      </c>
      <c r="H7" s="7">
        <f t="shared" si="0"/>
        <v>40</v>
      </c>
      <c r="I7" s="7">
        <f t="shared" si="0"/>
        <v>7</v>
      </c>
      <c r="J7" s="7">
        <f t="shared" si="0"/>
        <v>11</v>
      </c>
      <c r="K7" s="7">
        <f t="shared" si="0"/>
        <v>3</v>
      </c>
      <c r="L7" s="7">
        <f t="shared" si="0"/>
        <v>6</v>
      </c>
      <c r="M7" s="7">
        <f t="shared" si="7"/>
        <v>10</v>
      </c>
      <c r="N7" s="7">
        <f t="shared" si="1"/>
        <v>0</v>
      </c>
      <c r="O7" s="4">
        <f t="shared" si="2"/>
        <v>0.275</v>
      </c>
      <c r="P7" s="1">
        <v>40</v>
      </c>
      <c r="Q7" s="1">
        <v>7</v>
      </c>
      <c r="R7" s="1">
        <v>11</v>
      </c>
      <c r="S7" s="1">
        <v>3</v>
      </c>
      <c r="T7" s="1">
        <v>6</v>
      </c>
      <c r="U7" s="1">
        <f t="shared" si="3"/>
        <v>10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16</v>
      </c>
      <c r="B8" s="41">
        <v>2</v>
      </c>
      <c r="C8" s="40" t="s">
        <v>39</v>
      </c>
      <c r="D8" s="40" t="s">
        <v>72</v>
      </c>
      <c r="E8" s="40" t="s">
        <v>17</v>
      </c>
      <c r="F8" s="39" t="s">
        <v>121</v>
      </c>
      <c r="G8" s="11">
        <f t="shared" si="6"/>
        <v>0.375</v>
      </c>
      <c r="H8" s="7">
        <f t="shared" si="0"/>
        <v>40</v>
      </c>
      <c r="I8" s="7">
        <f t="shared" si="0"/>
        <v>9</v>
      </c>
      <c r="J8" s="7">
        <f t="shared" si="0"/>
        <v>15</v>
      </c>
      <c r="K8" s="7">
        <f t="shared" si="0"/>
        <v>3</v>
      </c>
      <c r="L8" s="7">
        <f t="shared" si="0"/>
        <v>9</v>
      </c>
      <c r="M8" s="7">
        <f t="shared" si="7"/>
        <v>15</v>
      </c>
      <c r="N8" s="7">
        <f t="shared" si="1"/>
        <v>0</v>
      </c>
      <c r="O8" s="4">
        <f t="shared" si="2"/>
        <v>0.375</v>
      </c>
      <c r="P8" s="1">
        <v>40</v>
      </c>
      <c r="Q8" s="1">
        <v>9</v>
      </c>
      <c r="R8" s="1">
        <v>15</v>
      </c>
      <c r="S8" s="1">
        <v>3</v>
      </c>
      <c r="T8" s="1">
        <v>9</v>
      </c>
      <c r="U8" s="1">
        <f t="shared" si="3"/>
        <v>15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122</v>
      </c>
      <c r="G9" s="11">
        <f>J9/H9</f>
        <v>0.2222222222222222</v>
      </c>
      <c r="H9" s="7">
        <f t="shared" si="0"/>
        <v>9</v>
      </c>
      <c r="I9" s="7">
        <f t="shared" si="0"/>
        <v>2</v>
      </c>
      <c r="J9" s="7">
        <f t="shared" si="0"/>
        <v>2</v>
      </c>
      <c r="K9" s="7">
        <f t="shared" si="0"/>
        <v>0</v>
      </c>
      <c r="L9" s="7">
        <f t="shared" si="0"/>
        <v>1</v>
      </c>
      <c r="M9" s="7">
        <f>I9+L9-K9</f>
        <v>3</v>
      </c>
      <c r="N9" s="7">
        <f t="shared" si="1"/>
        <v>3</v>
      </c>
      <c r="O9" s="4">
        <f t="shared" si="2"/>
        <v>0.2222222222222222</v>
      </c>
      <c r="P9" s="1">
        <v>9</v>
      </c>
      <c r="Q9" s="1">
        <v>2</v>
      </c>
      <c r="R9" s="1">
        <v>2</v>
      </c>
      <c r="S9" s="1">
        <v>0</v>
      </c>
      <c r="T9" s="1">
        <v>1</v>
      </c>
      <c r="U9" s="1">
        <f t="shared" si="3"/>
        <v>3</v>
      </c>
      <c r="V9" s="1">
        <v>3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123</v>
      </c>
      <c r="F10" s="39" t="s">
        <v>124</v>
      </c>
      <c r="G10" s="11">
        <f>J10/H10</f>
        <v>0.2777777777777778</v>
      </c>
      <c r="H10" s="7">
        <f t="shared" si="0"/>
        <v>18</v>
      </c>
      <c r="I10" s="7">
        <f t="shared" si="0"/>
        <v>2</v>
      </c>
      <c r="J10" s="7">
        <f t="shared" si="0"/>
        <v>5</v>
      </c>
      <c r="K10" s="7">
        <f t="shared" si="0"/>
        <v>0</v>
      </c>
      <c r="L10" s="7">
        <f t="shared" si="0"/>
        <v>1</v>
      </c>
      <c r="M10" s="7">
        <f>I10+L10-K10</f>
        <v>3</v>
      </c>
      <c r="N10" s="7">
        <f t="shared" si="1"/>
        <v>3</v>
      </c>
      <c r="O10" s="4">
        <f t="shared" si="2"/>
        <v>0.2777777777777778</v>
      </c>
      <c r="P10" s="1">
        <v>18</v>
      </c>
      <c r="Q10" s="1">
        <v>2</v>
      </c>
      <c r="R10" s="1">
        <v>5</v>
      </c>
      <c r="S10" s="1">
        <v>0</v>
      </c>
      <c r="T10" s="1">
        <v>1</v>
      </c>
      <c r="U10" s="1">
        <f t="shared" si="3"/>
        <v>3</v>
      </c>
      <c r="V10" s="1">
        <v>3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74</v>
      </c>
      <c r="E11" s="40" t="s">
        <v>18</v>
      </c>
      <c r="F11" s="39" t="s">
        <v>125</v>
      </c>
      <c r="G11" s="11">
        <f t="shared" si="6"/>
        <v>0.2962962962962963</v>
      </c>
      <c r="H11" s="7">
        <f t="shared" si="0"/>
        <v>27</v>
      </c>
      <c r="I11" s="7">
        <f t="shared" si="0"/>
        <v>1</v>
      </c>
      <c r="J11" s="7">
        <f t="shared" si="0"/>
        <v>8</v>
      </c>
      <c r="K11" s="7">
        <f t="shared" si="0"/>
        <v>0</v>
      </c>
      <c r="L11" s="7">
        <f t="shared" si="0"/>
        <v>4</v>
      </c>
      <c r="M11" s="7">
        <f t="shared" si="7"/>
        <v>5</v>
      </c>
      <c r="N11" s="7">
        <f t="shared" si="1"/>
        <v>0</v>
      </c>
      <c r="O11" s="4">
        <f t="shared" si="2"/>
        <v>0.2962962962962963</v>
      </c>
      <c r="P11" s="1">
        <v>27</v>
      </c>
      <c r="Q11" s="1">
        <v>1</v>
      </c>
      <c r="R11" s="1">
        <v>8</v>
      </c>
      <c r="S11" s="1">
        <v>0</v>
      </c>
      <c r="T11" s="1">
        <v>4</v>
      </c>
      <c r="U11" s="1">
        <f t="shared" si="3"/>
        <v>5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41</v>
      </c>
      <c r="D12" s="40" t="s">
        <v>19</v>
      </c>
      <c r="E12" s="40"/>
      <c r="F12" s="39" t="s">
        <v>126</v>
      </c>
      <c r="G12" s="11">
        <f t="shared" si="6"/>
        <v>0.16666666666666666</v>
      </c>
      <c r="H12" s="7">
        <f t="shared" si="0"/>
        <v>24</v>
      </c>
      <c r="I12" s="7">
        <f t="shared" si="0"/>
        <v>2</v>
      </c>
      <c r="J12" s="7">
        <f t="shared" si="0"/>
        <v>4</v>
      </c>
      <c r="K12" s="7">
        <f t="shared" si="0"/>
        <v>1</v>
      </c>
      <c r="L12" s="7">
        <f t="shared" si="0"/>
        <v>4</v>
      </c>
      <c r="M12" s="7">
        <f t="shared" si="7"/>
        <v>5</v>
      </c>
      <c r="N12" s="7">
        <f t="shared" si="1"/>
        <v>0</v>
      </c>
      <c r="O12" s="4">
        <f t="shared" si="2"/>
        <v>0.16666666666666666</v>
      </c>
      <c r="P12" s="1">
        <v>24</v>
      </c>
      <c r="Q12" s="1">
        <v>2</v>
      </c>
      <c r="R12" s="1">
        <v>4</v>
      </c>
      <c r="S12" s="1">
        <v>1</v>
      </c>
      <c r="T12" s="1">
        <v>4</v>
      </c>
      <c r="U12" s="1">
        <f t="shared" si="3"/>
        <v>5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/>
      <c r="B13" s="41">
        <v>2</v>
      </c>
      <c r="C13" s="40" t="s">
        <v>43</v>
      </c>
      <c r="D13" s="40"/>
      <c r="E13" s="40" t="s">
        <v>19</v>
      </c>
      <c r="F13" s="39" t="s">
        <v>143</v>
      </c>
      <c r="G13" s="11" t="e">
        <f t="shared" si="6"/>
        <v>#DIV/0!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7"/>
        <v>0</v>
      </c>
      <c r="N13" s="7">
        <f t="shared" si="1"/>
        <v>0</v>
      </c>
      <c r="O13" s="4" t="e">
        <f t="shared" si="2"/>
        <v>#DIV/0!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f t="shared" si="3"/>
        <v>0</v>
      </c>
      <c r="V13" s="1">
        <v>0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128</v>
      </c>
      <c r="G14" s="11">
        <f t="shared" si="6"/>
        <v>0.4146341463414634</v>
      </c>
      <c r="H14" s="7">
        <f t="shared" si="0"/>
        <v>41</v>
      </c>
      <c r="I14" s="7">
        <f t="shared" si="0"/>
        <v>11</v>
      </c>
      <c r="J14" s="7">
        <f t="shared" si="0"/>
        <v>17</v>
      </c>
      <c r="K14" s="7">
        <f t="shared" si="0"/>
        <v>3</v>
      </c>
      <c r="L14" s="7">
        <f t="shared" si="0"/>
        <v>12</v>
      </c>
      <c r="M14" s="7">
        <f t="shared" si="7"/>
        <v>20</v>
      </c>
      <c r="N14" s="7">
        <f t="shared" si="1"/>
        <v>0</v>
      </c>
      <c r="O14" s="4">
        <f t="shared" si="2"/>
        <v>0.4146341463414634</v>
      </c>
      <c r="P14" s="1">
        <v>41</v>
      </c>
      <c r="Q14" s="1">
        <v>11</v>
      </c>
      <c r="R14" s="1">
        <v>17</v>
      </c>
      <c r="S14" s="1">
        <v>3</v>
      </c>
      <c r="T14" s="1">
        <v>12</v>
      </c>
      <c r="U14" s="1">
        <f t="shared" si="3"/>
        <v>20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59</v>
      </c>
      <c r="D15" s="40" t="s">
        <v>19</v>
      </c>
      <c r="E15" s="40" t="s">
        <v>16</v>
      </c>
      <c r="F15" s="39" t="s">
        <v>129</v>
      </c>
      <c r="G15" s="11">
        <f>J15/H15</f>
        <v>0.2857142857142857</v>
      </c>
      <c r="H15" s="7">
        <f t="shared" si="0"/>
        <v>42</v>
      </c>
      <c r="I15" s="7">
        <f t="shared" si="0"/>
        <v>6</v>
      </c>
      <c r="J15" s="7">
        <f t="shared" si="0"/>
        <v>12</v>
      </c>
      <c r="K15" s="7">
        <f t="shared" si="0"/>
        <v>2</v>
      </c>
      <c r="L15" s="7">
        <f t="shared" si="0"/>
        <v>7</v>
      </c>
      <c r="M15" s="7">
        <f>I15+L15-K15</f>
        <v>11</v>
      </c>
      <c r="N15" s="7">
        <f t="shared" si="1"/>
        <v>0</v>
      </c>
      <c r="O15" s="4">
        <f t="shared" si="2"/>
        <v>0.2857142857142857</v>
      </c>
      <c r="P15" s="1">
        <v>42</v>
      </c>
      <c r="Q15" s="1">
        <v>6</v>
      </c>
      <c r="R15" s="1">
        <v>12</v>
      </c>
      <c r="S15" s="1">
        <v>2</v>
      </c>
      <c r="T15" s="1">
        <v>7</v>
      </c>
      <c r="U15" s="1">
        <f t="shared" si="3"/>
        <v>11</v>
      </c>
      <c r="V15" s="1">
        <v>0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/>
      <c r="B16" s="41">
        <v>3</v>
      </c>
      <c r="C16" s="40" t="s">
        <v>52</v>
      </c>
      <c r="D16" s="40"/>
      <c r="E16" s="40" t="s">
        <v>19</v>
      </c>
      <c r="F16" s="39" t="s">
        <v>150</v>
      </c>
      <c r="G16" s="11">
        <f t="shared" si="6"/>
        <v>0.2857142857142857</v>
      </c>
      <c r="H16" s="7">
        <f t="shared" si="0"/>
        <v>7</v>
      </c>
      <c r="I16" s="7">
        <f t="shared" si="0"/>
        <v>1</v>
      </c>
      <c r="J16" s="7">
        <f t="shared" si="0"/>
        <v>2</v>
      </c>
      <c r="K16" s="7">
        <f t="shared" si="0"/>
        <v>1</v>
      </c>
      <c r="L16" s="7">
        <f t="shared" si="0"/>
        <v>1</v>
      </c>
      <c r="M16" s="7">
        <f t="shared" si="7"/>
        <v>1</v>
      </c>
      <c r="N16" s="7">
        <f t="shared" si="1"/>
        <v>0</v>
      </c>
      <c r="O16" s="4">
        <f t="shared" si="2"/>
        <v>0.2857142857142857</v>
      </c>
      <c r="P16" s="1">
        <v>7</v>
      </c>
      <c r="Q16" s="1">
        <v>1</v>
      </c>
      <c r="R16" s="1">
        <v>2</v>
      </c>
      <c r="S16" s="1">
        <v>1</v>
      </c>
      <c r="T16" s="1">
        <v>1</v>
      </c>
      <c r="U16" s="1">
        <f t="shared" si="3"/>
        <v>1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</v>
      </c>
      <c r="B17" s="41">
        <v>3</v>
      </c>
      <c r="C17" s="40" t="s">
        <v>65</v>
      </c>
      <c r="D17" s="40" t="s">
        <v>20</v>
      </c>
      <c r="E17" s="40"/>
      <c r="F17" s="39" t="s">
        <v>131</v>
      </c>
      <c r="G17" s="11">
        <f>J17/H17</f>
        <v>0.1875</v>
      </c>
      <c r="H17" s="7">
        <f t="shared" si="0"/>
        <v>32</v>
      </c>
      <c r="I17" s="7">
        <f t="shared" si="0"/>
        <v>1</v>
      </c>
      <c r="J17" s="7">
        <f t="shared" si="0"/>
        <v>6</v>
      </c>
      <c r="K17" s="7">
        <f t="shared" si="0"/>
        <v>1</v>
      </c>
      <c r="L17" s="7">
        <f t="shared" si="0"/>
        <v>5</v>
      </c>
      <c r="M17" s="7">
        <f>I17+L17-K17</f>
        <v>5</v>
      </c>
      <c r="N17" s="7">
        <f t="shared" si="1"/>
        <v>0</v>
      </c>
      <c r="O17" s="4">
        <f t="shared" si="2"/>
        <v>0.1875</v>
      </c>
      <c r="P17" s="1">
        <v>32</v>
      </c>
      <c r="Q17" s="1">
        <v>1</v>
      </c>
      <c r="R17" s="1">
        <v>6</v>
      </c>
      <c r="S17" s="1">
        <v>1</v>
      </c>
      <c r="T17" s="1">
        <v>5</v>
      </c>
      <c r="U17" s="1">
        <f t="shared" si="3"/>
        <v>5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104</v>
      </c>
      <c r="B18" s="7"/>
      <c r="C18" s="7"/>
      <c r="D18" s="7"/>
      <c r="E18" s="7"/>
      <c r="F18" s="10"/>
      <c r="G18" s="14">
        <f t="shared" si="6"/>
        <v>0.282798833819242</v>
      </c>
      <c r="H18" s="15">
        <f aca="true" t="shared" si="8" ref="H18:N18">SUM(H4:H17)</f>
        <v>343</v>
      </c>
      <c r="I18" s="15">
        <f t="shared" si="8"/>
        <v>50</v>
      </c>
      <c r="J18" s="15">
        <f t="shared" si="8"/>
        <v>97</v>
      </c>
      <c r="K18" s="15">
        <f t="shared" si="8"/>
        <v>15</v>
      </c>
      <c r="L18" s="15">
        <f t="shared" si="8"/>
        <v>57</v>
      </c>
      <c r="M18" s="15">
        <f t="shared" si="8"/>
        <v>92</v>
      </c>
      <c r="N18" s="16">
        <f t="shared" si="8"/>
        <v>6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25</v>
      </c>
      <c r="B21" s="41">
        <v>2</v>
      </c>
      <c r="C21" s="40" t="s">
        <v>52</v>
      </c>
      <c r="D21" s="40">
        <v>1</v>
      </c>
      <c r="E21" s="40"/>
      <c r="F21" s="39" t="s">
        <v>132</v>
      </c>
      <c r="G21" s="12">
        <f aca="true" t="shared" si="9" ref="G21:G30">M21/K21*9</f>
        <v>4.5</v>
      </c>
      <c r="H21" s="12">
        <f aca="true" t="shared" si="10" ref="H21:H30">(L21+N21)/K21</f>
        <v>1.3888888888888888</v>
      </c>
      <c r="I21" s="7">
        <f aca="true" t="shared" si="11" ref="I21:N29">Q21-Y21</f>
        <v>2</v>
      </c>
      <c r="J21" s="7">
        <f t="shared" si="11"/>
        <v>0</v>
      </c>
      <c r="K21" s="13">
        <f t="shared" si="11"/>
        <v>18</v>
      </c>
      <c r="L21" s="7">
        <f t="shared" si="11"/>
        <v>15</v>
      </c>
      <c r="M21" s="7">
        <f t="shared" si="11"/>
        <v>9</v>
      </c>
      <c r="N21" s="7">
        <f t="shared" si="11"/>
        <v>10</v>
      </c>
      <c r="O21" s="5">
        <f aca="true" t="shared" si="12" ref="O21:O28">U21/S21*9</f>
        <v>4.5</v>
      </c>
      <c r="P21" s="5">
        <f aca="true" t="shared" si="13" ref="P21:P28">(T21+V21)/S21</f>
        <v>1.3888888888888888</v>
      </c>
      <c r="Q21" s="1">
        <v>2</v>
      </c>
      <c r="R21" s="1">
        <v>0</v>
      </c>
      <c r="S21" s="34">
        <v>18</v>
      </c>
      <c r="T21" s="1">
        <v>15</v>
      </c>
      <c r="U21" s="1">
        <v>9</v>
      </c>
      <c r="V21" s="1">
        <v>10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10</v>
      </c>
      <c r="B22" s="41">
        <v>2</v>
      </c>
      <c r="C22" s="40" t="s">
        <v>41</v>
      </c>
      <c r="D22" s="40">
        <v>2</v>
      </c>
      <c r="E22" s="40"/>
      <c r="F22" s="39" t="s">
        <v>133</v>
      </c>
      <c r="G22" s="12">
        <f t="shared" si="9"/>
        <v>3.31578947368421</v>
      </c>
      <c r="H22" s="12">
        <f t="shared" si="10"/>
        <v>1.5263157894736843</v>
      </c>
      <c r="I22" s="7">
        <f t="shared" si="11"/>
        <v>0</v>
      </c>
      <c r="J22" s="7">
        <f t="shared" si="11"/>
        <v>0</v>
      </c>
      <c r="K22" s="13">
        <f t="shared" si="11"/>
        <v>19</v>
      </c>
      <c r="L22" s="7">
        <f t="shared" si="11"/>
        <v>23</v>
      </c>
      <c r="M22" s="7">
        <f t="shared" si="11"/>
        <v>7</v>
      </c>
      <c r="N22" s="7">
        <f t="shared" si="11"/>
        <v>6</v>
      </c>
      <c r="O22" s="5">
        <f t="shared" si="12"/>
        <v>3.31578947368421</v>
      </c>
      <c r="P22" s="5">
        <f t="shared" si="13"/>
        <v>1.5263157894736843</v>
      </c>
      <c r="Q22" s="1">
        <v>0</v>
      </c>
      <c r="R22" s="1">
        <v>0</v>
      </c>
      <c r="S22" s="34">
        <v>19</v>
      </c>
      <c r="T22" s="1">
        <v>23</v>
      </c>
      <c r="U22" s="1">
        <v>7</v>
      </c>
      <c r="V22" s="1">
        <v>6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34</v>
      </c>
      <c r="B23" s="41">
        <v>3</v>
      </c>
      <c r="C23" s="40" t="s">
        <v>52</v>
      </c>
      <c r="D23" s="40">
        <v>3</v>
      </c>
      <c r="E23" s="40"/>
      <c r="F23" s="39" t="s">
        <v>134</v>
      </c>
      <c r="G23" s="12">
        <f t="shared" si="9"/>
        <v>2.842105263157895</v>
      </c>
      <c r="H23" s="12">
        <f t="shared" si="10"/>
        <v>0.7894736842105263</v>
      </c>
      <c r="I23" s="7">
        <f t="shared" si="11"/>
        <v>0</v>
      </c>
      <c r="J23" s="7">
        <f t="shared" si="11"/>
        <v>3</v>
      </c>
      <c r="K23" s="13">
        <f t="shared" si="11"/>
        <v>6.333333333333333</v>
      </c>
      <c r="L23" s="7">
        <f t="shared" si="11"/>
        <v>5</v>
      </c>
      <c r="M23" s="7">
        <f t="shared" si="11"/>
        <v>2</v>
      </c>
      <c r="N23" s="7">
        <f t="shared" si="11"/>
        <v>0</v>
      </c>
      <c r="O23" s="5">
        <f t="shared" si="12"/>
        <v>2.842105263157895</v>
      </c>
      <c r="P23" s="5">
        <f t="shared" si="13"/>
        <v>0.7894736842105263</v>
      </c>
      <c r="Q23" s="1">
        <v>0</v>
      </c>
      <c r="R23" s="1">
        <v>3</v>
      </c>
      <c r="S23" s="34">
        <v>6.333333333333333</v>
      </c>
      <c r="T23" s="1">
        <v>5</v>
      </c>
      <c r="U23" s="1">
        <v>2</v>
      </c>
      <c r="V23" s="1">
        <v>0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23</v>
      </c>
      <c r="B24" s="41">
        <v>3</v>
      </c>
      <c r="C24" s="40" t="s">
        <v>43</v>
      </c>
      <c r="D24" s="40">
        <v>4</v>
      </c>
      <c r="E24" s="40"/>
      <c r="F24" s="39" t="s">
        <v>135</v>
      </c>
      <c r="G24" s="12">
        <f t="shared" si="9"/>
        <v>6.1875</v>
      </c>
      <c r="H24" s="12">
        <f t="shared" si="10"/>
        <v>1.6875</v>
      </c>
      <c r="I24" s="7">
        <f t="shared" si="11"/>
        <v>1</v>
      </c>
      <c r="J24" s="7">
        <f t="shared" si="11"/>
        <v>0</v>
      </c>
      <c r="K24" s="13">
        <f t="shared" si="11"/>
        <v>16</v>
      </c>
      <c r="L24" s="7">
        <f t="shared" si="11"/>
        <v>18</v>
      </c>
      <c r="M24" s="7">
        <f t="shared" si="11"/>
        <v>11</v>
      </c>
      <c r="N24" s="7">
        <f t="shared" si="11"/>
        <v>9</v>
      </c>
      <c r="O24" s="5">
        <f t="shared" si="12"/>
        <v>6.1875</v>
      </c>
      <c r="P24" s="5">
        <f t="shared" si="13"/>
        <v>1.6875</v>
      </c>
      <c r="Q24" s="1">
        <v>1</v>
      </c>
      <c r="R24" s="1">
        <v>0</v>
      </c>
      <c r="S24" s="34">
        <v>16</v>
      </c>
      <c r="T24" s="1">
        <v>18</v>
      </c>
      <c r="U24" s="1">
        <v>11</v>
      </c>
      <c r="V24" s="1">
        <v>9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7</v>
      </c>
      <c r="B25" s="41">
        <v>3</v>
      </c>
      <c r="C25" s="40" t="s">
        <v>40</v>
      </c>
      <c r="D25" s="40">
        <v>5</v>
      </c>
      <c r="E25" s="40"/>
      <c r="F25" s="39" t="s">
        <v>136</v>
      </c>
      <c r="G25" s="12">
        <f t="shared" si="9"/>
        <v>5.558823529411764</v>
      </c>
      <c r="H25" s="12">
        <f t="shared" si="10"/>
        <v>1.2352941176470587</v>
      </c>
      <c r="I25" s="7">
        <f t="shared" si="11"/>
        <v>1</v>
      </c>
      <c r="J25" s="7">
        <f t="shared" si="11"/>
        <v>0</v>
      </c>
      <c r="K25" s="13">
        <f t="shared" si="11"/>
        <v>11.333333333333334</v>
      </c>
      <c r="L25" s="7">
        <f t="shared" si="11"/>
        <v>9</v>
      </c>
      <c r="M25" s="7">
        <f t="shared" si="11"/>
        <v>7</v>
      </c>
      <c r="N25" s="7">
        <f t="shared" si="11"/>
        <v>5</v>
      </c>
      <c r="O25" s="5">
        <f t="shared" si="12"/>
        <v>5.558823529411764</v>
      </c>
      <c r="P25" s="5">
        <f t="shared" si="13"/>
        <v>1.2352941176470587</v>
      </c>
      <c r="Q25" s="1">
        <v>1</v>
      </c>
      <c r="R25" s="1">
        <v>0</v>
      </c>
      <c r="S25" s="34">
        <v>11.333333333333334</v>
      </c>
      <c r="T25" s="1">
        <v>9</v>
      </c>
      <c r="U25" s="1">
        <v>7</v>
      </c>
      <c r="V25" s="1">
        <v>5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 t="s">
        <v>373</v>
      </c>
      <c r="B26" s="41">
        <v>2</v>
      </c>
      <c r="C26" s="40" t="s">
        <v>42</v>
      </c>
      <c r="D26" s="40">
        <v>6</v>
      </c>
      <c r="E26" s="40"/>
      <c r="F26" s="39" t="s">
        <v>145</v>
      </c>
      <c r="G26" s="12">
        <f t="shared" si="9"/>
        <v>7.448275862068966</v>
      </c>
      <c r="H26" s="12">
        <f t="shared" si="10"/>
        <v>1.4482758620689655</v>
      </c>
      <c r="I26" s="7">
        <f t="shared" si="11"/>
        <v>1</v>
      </c>
      <c r="J26" s="7">
        <f t="shared" si="11"/>
        <v>0</v>
      </c>
      <c r="K26" s="13">
        <f t="shared" si="11"/>
        <v>9.666666666666666</v>
      </c>
      <c r="L26" s="7">
        <f t="shared" si="11"/>
        <v>9</v>
      </c>
      <c r="M26" s="7">
        <f t="shared" si="11"/>
        <v>8</v>
      </c>
      <c r="N26" s="7">
        <f t="shared" si="11"/>
        <v>5</v>
      </c>
      <c r="O26" s="5">
        <f t="shared" si="12"/>
        <v>7.448275862068966</v>
      </c>
      <c r="P26" s="5">
        <f t="shared" si="13"/>
        <v>1.4482758620689655</v>
      </c>
      <c r="Q26" s="1">
        <v>1</v>
      </c>
      <c r="R26" s="1">
        <v>0</v>
      </c>
      <c r="S26" s="34">
        <v>9.666666666666666</v>
      </c>
      <c r="T26" s="1">
        <v>9</v>
      </c>
      <c r="U26" s="1">
        <v>8</v>
      </c>
      <c r="V26" s="1">
        <v>5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5</v>
      </c>
      <c r="B27" s="41">
        <v>3</v>
      </c>
      <c r="C27" s="40" t="s">
        <v>59</v>
      </c>
      <c r="D27" s="40">
        <v>7</v>
      </c>
      <c r="E27" s="40"/>
      <c r="F27" s="39" t="s">
        <v>138</v>
      </c>
      <c r="G27" s="12">
        <f t="shared" si="9"/>
        <v>6.352941176470588</v>
      </c>
      <c r="H27" s="12">
        <f t="shared" si="10"/>
        <v>2.2941176470588234</v>
      </c>
      <c r="I27" s="7">
        <f t="shared" si="11"/>
        <v>0</v>
      </c>
      <c r="J27" s="7">
        <f t="shared" si="11"/>
        <v>0</v>
      </c>
      <c r="K27" s="13">
        <f t="shared" si="11"/>
        <v>5.666666666666667</v>
      </c>
      <c r="L27" s="7">
        <f t="shared" si="11"/>
        <v>10</v>
      </c>
      <c r="M27" s="7">
        <f t="shared" si="11"/>
        <v>4</v>
      </c>
      <c r="N27" s="7">
        <f t="shared" si="11"/>
        <v>3</v>
      </c>
      <c r="O27" s="5">
        <f t="shared" si="12"/>
        <v>6.352941176470588</v>
      </c>
      <c r="P27" s="5">
        <f t="shared" si="13"/>
        <v>2.2941176470588234</v>
      </c>
      <c r="Q27" s="1">
        <v>0</v>
      </c>
      <c r="R27" s="1">
        <v>0</v>
      </c>
      <c r="S27" s="34">
        <v>5.666666666666667</v>
      </c>
      <c r="T27" s="1">
        <v>10</v>
      </c>
      <c r="U27" s="1">
        <v>4</v>
      </c>
      <c r="V27" s="1">
        <v>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3</v>
      </c>
      <c r="B28" s="41">
        <v>3</v>
      </c>
      <c r="C28" s="40" t="s">
        <v>52</v>
      </c>
      <c r="D28" s="40">
        <v>8</v>
      </c>
      <c r="E28" s="40"/>
      <c r="F28" s="39" t="s">
        <v>139</v>
      </c>
      <c r="G28" s="12">
        <f t="shared" si="9"/>
        <v>4.05</v>
      </c>
      <c r="H28" s="12">
        <f t="shared" si="10"/>
        <v>1.2</v>
      </c>
      <c r="I28" s="7">
        <f t="shared" si="11"/>
        <v>1</v>
      </c>
      <c r="J28" s="7">
        <f t="shared" si="11"/>
        <v>1</v>
      </c>
      <c r="K28" s="13">
        <f t="shared" si="11"/>
        <v>6.666666666666667</v>
      </c>
      <c r="L28" s="7">
        <f t="shared" si="11"/>
        <v>6</v>
      </c>
      <c r="M28" s="7">
        <f t="shared" si="11"/>
        <v>3</v>
      </c>
      <c r="N28" s="7">
        <f t="shared" si="11"/>
        <v>2</v>
      </c>
      <c r="O28" s="5">
        <f t="shared" si="12"/>
        <v>4.05</v>
      </c>
      <c r="P28" s="5">
        <f t="shared" si="13"/>
        <v>1.2</v>
      </c>
      <c r="Q28" s="1">
        <v>1</v>
      </c>
      <c r="R28" s="1">
        <v>1</v>
      </c>
      <c r="S28" s="34">
        <v>6.666666666666667</v>
      </c>
      <c r="T28" s="1">
        <v>6</v>
      </c>
      <c r="U28" s="1">
        <v>3</v>
      </c>
      <c r="V28" s="1">
        <v>2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41</v>
      </c>
      <c r="D29" s="40">
        <v>9</v>
      </c>
      <c r="E29" s="40"/>
      <c r="F29" s="39" t="s">
        <v>140</v>
      </c>
      <c r="G29" s="12">
        <f t="shared" si="9"/>
        <v>0</v>
      </c>
      <c r="H29" s="12">
        <f t="shared" si="10"/>
        <v>0.75</v>
      </c>
      <c r="I29" s="7">
        <f t="shared" si="11"/>
        <v>0</v>
      </c>
      <c r="J29" s="7">
        <f t="shared" si="11"/>
        <v>0</v>
      </c>
      <c r="K29" s="13">
        <f t="shared" si="11"/>
        <v>5.333333333333333</v>
      </c>
      <c r="L29" s="7">
        <f t="shared" si="11"/>
        <v>1</v>
      </c>
      <c r="M29" s="7">
        <f t="shared" si="11"/>
        <v>0</v>
      </c>
      <c r="N29" s="7">
        <f t="shared" si="11"/>
        <v>3</v>
      </c>
      <c r="O29" s="5">
        <f>U29/S29*9</f>
        <v>0</v>
      </c>
      <c r="P29" s="5">
        <f>(T29+V29)/S29</f>
        <v>0.75</v>
      </c>
      <c r="Q29" s="1">
        <v>0</v>
      </c>
      <c r="R29" s="1">
        <v>0</v>
      </c>
      <c r="S29" s="34">
        <v>5.333333333333333</v>
      </c>
      <c r="T29" s="1">
        <v>1</v>
      </c>
      <c r="U29" s="1">
        <v>0</v>
      </c>
      <c r="V29" s="1">
        <v>3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108</v>
      </c>
      <c r="B30" s="7"/>
      <c r="C30" s="7"/>
      <c r="D30" s="7"/>
      <c r="E30" s="7"/>
      <c r="F30" s="10"/>
      <c r="G30" s="17">
        <f t="shared" si="9"/>
        <v>4.683673469387754</v>
      </c>
      <c r="H30" s="18">
        <f t="shared" si="10"/>
        <v>1.4183673469387752</v>
      </c>
      <c r="I30" s="15">
        <f aca="true" t="shared" si="16" ref="I30:N30">SUM(I21:I29)</f>
        <v>6</v>
      </c>
      <c r="J30" s="15">
        <f t="shared" si="16"/>
        <v>4</v>
      </c>
      <c r="K30" s="19">
        <f t="shared" si="16"/>
        <v>98.00000000000001</v>
      </c>
      <c r="L30" s="15">
        <f t="shared" si="16"/>
        <v>96</v>
      </c>
      <c r="M30" s="15">
        <f t="shared" si="16"/>
        <v>51</v>
      </c>
      <c r="N30" s="16">
        <f t="shared" si="16"/>
        <v>43</v>
      </c>
    </row>
    <row r="31" spans="1:14" ht="15">
      <c r="A31" s="7">
        <f>A18+A30</f>
        <v>212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1</v>
      </c>
      <c r="B33" s="41">
        <v>3</v>
      </c>
      <c r="C33" s="40" t="s">
        <v>59</v>
      </c>
      <c r="D33" s="40" t="s">
        <v>19</v>
      </c>
      <c r="E33" s="40"/>
      <c r="F33" s="39" t="s">
        <v>130</v>
      </c>
      <c r="G33" s="7"/>
      <c r="H33" s="7"/>
      <c r="I33" s="7"/>
      <c r="J33" s="7"/>
      <c r="K33" s="7"/>
      <c r="L33" s="7"/>
      <c r="M33" s="7"/>
      <c r="N33" s="7"/>
    </row>
    <row r="34" spans="1:14" ht="15">
      <c r="A34" s="40">
        <v>27</v>
      </c>
      <c r="B34" s="41">
        <v>3</v>
      </c>
      <c r="C34" s="40" t="s">
        <v>40</v>
      </c>
      <c r="D34" s="40" t="s">
        <v>19</v>
      </c>
      <c r="E34" s="40"/>
      <c r="F34" s="39" t="s">
        <v>127</v>
      </c>
      <c r="G34" s="7"/>
      <c r="H34" s="7"/>
      <c r="I34" s="7"/>
      <c r="J34" s="7"/>
      <c r="K34" s="7"/>
      <c r="L34" s="7"/>
      <c r="M34" s="7"/>
      <c r="N34" s="7"/>
    </row>
    <row r="35" spans="2:6" s="7" customFormat="1" ht="15">
      <c r="B35" s="37"/>
      <c r="F35" s="10"/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8" t="s">
        <v>0</v>
      </c>
      <c r="B37" s="8" t="s">
        <v>30</v>
      </c>
      <c r="C37" s="8" t="s">
        <v>38</v>
      </c>
      <c r="D37" s="8" t="s">
        <v>1</v>
      </c>
      <c r="E37" s="7"/>
      <c r="F37" s="9" t="s">
        <v>29</v>
      </c>
      <c r="G37" s="7"/>
      <c r="H37" s="7"/>
      <c r="I37" s="7"/>
      <c r="J37" s="7"/>
      <c r="K37" s="7"/>
      <c r="L37" s="7"/>
      <c r="M37" s="7"/>
      <c r="N37" s="7"/>
    </row>
    <row r="38" spans="1:8" ht="15">
      <c r="A38" s="40" t="s">
        <v>45</v>
      </c>
      <c r="B38" s="41">
        <v>2</v>
      </c>
      <c r="C38" s="40" t="s">
        <v>39</v>
      </c>
      <c r="D38" s="40"/>
      <c r="E38" s="40" t="s">
        <v>45</v>
      </c>
      <c r="F38" s="39" t="s">
        <v>141</v>
      </c>
      <c r="G38" s="7">
        <v>1</v>
      </c>
      <c r="H38" s="7"/>
    </row>
    <row r="39" spans="1:14" ht="15">
      <c r="A39" s="40" t="s">
        <v>45</v>
      </c>
      <c r="B39" s="41">
        <v>2</v>
      </c>
      <c r="C39" s="40" t="s">
        <v>44</v>
      </c>
      <c r="D39" s="40"/>
      <c r="E39" s="40" t="s">
        <v>15</v>
      </c>
      <c r="F39" s="39" t="s">
        <v>142</v>
      </c>
      <c r="G39" s="7">
        <v>2</v>
      </c>
      <c r="H39" s="40"/>
      <c r="I39" s="41"/>
      <c r="J39" s="40"/>
      <c r="K39" s="40"/>
      <c r="L39" s="40"/>
      <c r="M39" s="39"/>
      <c r="N39" s="7"/>
    </row>
    <row r="40" spans="1:14" ht="15">
      <c r="A40" s="40"/>
      <c r="B40" s="41">
        <v>2</v>
      </c>
      <c r="C40" s="40" t="s">
        <v>43</v>
      </c>
      <c r="D40" s="40"/>
      <c r="E40" s="40" t="s">
        <v>19</v>
      </c>
      <c r="F40" s="39" t="s">
        <v>143</v>
      </c>
      <c r="G40" s="7">
        <v>3</v>
      </c>
      <c r="H40" s="7"/>
      <c r="I40" s="7"/>
      <c r="J40" s="7"/>
      <c r="K40" s="7"/>
      <c r="L40" s="7"/>
      <c r="M40" s="7"/>
      <c r="N40" s="7"/>
    </row>
    <row r="41" spans="1:14" ht="15">
      <c r="A41" s="40" t="s">
        <v>372</v>
      </c>
      <c r="B41" s="41">
        <v>3</v>
      </c>
      <c r="C41" s="40" t="s">
        <v>65</v>
      </c>
      <c r="D41" s="40"/>
      <c r="E41" s="40" t="s">
        <v>15</v>
      </c>
      <c r="F41" s="39" t="s">
        <v>119</v>
      </c>
      <c r="G41" s="7">
        <v>4</v>
      </c>
      <c r="H41" s="7"/>
      <c r="I41" s="7"/>
      <c r="J41" s="7"/>
      <c r="K41" s="7"/>
      <c r="L41" s="7"/>
      <c r="M41" s="7"/>
      <c r="N41" s="7"/>
    </row>
    <row r="42" spans="1:14" ht="15">
      <c r="A42" s="40">
        <v>11</v>
      </c>
      <c r="B42" s="41">
        <v>3</v>
      </c>
      <c r="C42" s="40" t="s">
        <v>65</v>
      </c>
      <c r="D42" s="40"/>
      <c r="E42" s="40" t="s">
        <v>45</v>
      </c>
      <c r="F42" s="39" t="s">
        <v>137</v>
      </c>
      <c r="G42" s="7">
        <v>5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42</v>
      </c>
      <c r="D43" s="40"/>
      <c r="E43" s="40" t="s">
        <v>17</v>
      </c>
      <c r="F43" s="39" t="s">
        <v>146</v>
      </c>
      <c r="G43" s="7">
        <v>6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65</v>
      </c>
      <c r="D44" s="40"/>
      <c r="E44" s="40" t="s">
        <v>15</v>
      </c>
      <c r="F44" s="39" t="s">
        <v>147</v>
      </c>
      <c r="G44" s="7">
        <v>7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42</v>
      </c>
      <c r="D45" s="40"/>
      <c r="E45" s="40" t="s">
        <v>16</v>
      </c>
      <c r="F45" s="39" t="s">
        <v>148</v>
      </c>
      <c r="G45" s="7">
        <v>8</v>
      </c>
      <c r="H45" s="7"/>
      <c r="I45" s="7"/>
      <c r="J45" s="7"/>
      <c r="K45" s="7"/>
      <c r="L45" s="7"/>
      <c r="M45" s="7"/>
      <c r="N45" s="7"/>
    </row>
    <row r="46" spans="1:7" ht="15">
      <c r="A46" s="40"/>
      <c r="B46" s="41">
        <v>3</v>
      </c>
      <c r="C46" s="40" t="s">
        <v>42</v>
      </c>
      <c r="D46" s="40"/>
      <c r="E46" s="40" t="s">
        <v>18</v>
      </c>
      <c r="F46" s="39" t="s">
        <v>149</v>
      </c>
      <c r="G46" s="7">
        <v>9</v>
      </c>
    </row>
    <row r="47" spans="1:7" ht="15">
      <c r="A47" s="40"/>
      <c r="B47" s="41">
        <v>3</v>
      </c>
      <c r="C47" s="40" t="s">
        <v>52</v>
      </c>
      <c r="D47" s="40"/>
      <c r="E47" s="40" t="s">
        <v>19</v>
      </c>
      <c r="F47" s="39" t="s">
        <v>150</v>
      </c>
      <c r="G47" s="7">
        <v>10</v>
      </c>
    </row>
    <row r="48" spans="1:7" ht="15">
      <c r="A48" s="40"/>
      <c r="B48" s="41">
        <v>3</v>
      </c>
      <c r="C48" s="40" t="s">
        <v>52</v>
      </c>
      <c r="D48" s="40"/>
      <c r="E48" s="40" t="s">
        <v>45</v>
      </c>
      <c r="F48" s="39" t="s">
        <v>151</v>
      </c>
      <c r="G48" s="7">
        <v>11</v>
      </c>
    </row>
    <row r="49" spans="1:7" ht="15">
      <c r="A49" s="40"/>
      <c r="B49" s="41">
        <v>3</v>
      </c>
      <c r="C49" s="40" t="s">
        <v>59</v>
      </c>
      <c r="D49" s="40"/>
      <c r="E49" s="40" t="s">
        <v>14</v>
      </c>
      <c r="F49" s="39" t="s">
        <v>152</v>
      </c>
      <c r="G49" s="7">
        <v>12</v>
      </c>
    </row>
    <row r="50" spans="1:7" ht="15">
      <c r="A50" s="40"/>
      <c r="B50" s="41">
        <v>3</v>
      </c>
      <c r="C50" s="40" t="s">
        <v>51</v>
      </c>
      <c r="D50" s="40"/>
      <c r="E50" s="40" t="s">
        <v>45</v>
      </c>
      <c r="F50" s="39" t="s">
        <v>153</v>
      </c>
      <c r="G50" s="7">
        <v>13</v>
      </c>
    </row>
    <row r="51" spans="1:7" ht="15">
      <c r="A51" s="40"/>
      <c r="B51" s="41">
        <v>3</v>
      </c>
      <c r="C51" s="40" t="s">
        <v>43</v>
      </c>
      <c r="D51" s="40"/>
      <c r="E51" s="40" t="s">
        <v>45</v>
      </c>
      <c r="F51" s="39" t="s">
        <v>154</v>
      </c>
      <c r="G51" s="7">
        <v>14</v>
      </c>
    </row>
    <row r="52" spans="1:7" ht="15">
      <c r="A52" s="40"/>
      <c r="B52" s="41">
        <v>3</v>
      </c>
      <c r="C52" s="40" t="s">
        <v>65</v>
      </c>
      <c r="D52" s="40"/>
      <c r="E52" s="40" t="s">
        <v>45</v>
      </c>
      <c r="F52" s="39" t="s">
        <v>155</v>
      </c>
      <c r="G5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49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65</v>
      </c>
      <c r="D4" s="40" t="s">
        <v>14</v>
      </c>
      <c r="E4" s="40"/>
      <c r="F4" s="39" t="s">
        <v>66</v>
      </c>
      <c r="G4" s="11">
        <f>J4/H4</f>
        <v>0.2</v>
      </c>
      <c r="H4" s="7">
        <f aca="true" t="shared" si="0" ref="H4:H17">P4-X4</f>
        <v>35</v>
      </c>
      <c r="I4" s="7">
        <f aca="true" t="shared" si="1" ref="I4:I17">Q4-Y4</f>
        <v>2</v>
      </c>
      <c r="J4" s="7">
        <f aca="true" t="shared" si="2" ref="J4:J17">R4-Z4</f>
        <v>7</v>
      </c>
      <c r="K4" s="7">
        <f aca="true" t="shared" si="3" ref="K4:K17">S4-AA4</f>
        <v>1</v>
      </c>
      <c r="L4" s="7">
        <f aca="true" t="shared" si="4" ref="L4:L17">T4-AB4</f>
        <v>2</v>
      </c>
      <c r="M4" s="7">
        <f>I4+L4-K4</f>
        <v>3</v>
      </c>
      <c r="N4" s="7">
        <f aca="true" t="shared" si="5" ref="N4:N17">V4-AD4</f>
        <v>0</v>
      </c>
      <c r="O4" s="4">
        <f aca="true" t="shared" si="6" ref="O4:O17">R4/P4</f>
        <v>0.2</v>
      </c>
      <c r="P4" s="1">
        <v>35</v>
      </c>
      <c r="Q4" s="1">
        <v>2</v>
      </c>
      <c r="R4" s="1">
        <v>7</v>
      </c>
      <c r="S4" s="1">
        <v>1</v>
      </c>
      <c r="T4" s="1">
        <v>2</v>
      </c>
      <c r="U4" s="1">
        <f aca="true" t="shared" si="7" ref="U4:U17">Q4+T4-S4</f>
        <v>3</v>
      </c>
      <c r="V4" s="1">
        <v>0</v>
      </c>
      <c r="W4" s="4" t="e">
        <f aca="true" t="shared" si="8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9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59</v>
      </c>
      <c r="D5" s="40" t="s">
        <v>14</v>
      </c>
      <c r="E5" s="40"/>
      <c r="F5" s="39" t="s">
        <v>70</v>
      </c>
      <c r="G5" s="11">
        <f aca="true" t="shared" si="10" ref="G5:G18">J5/H5</f>
        <v>0.1</v>
      </c>
      <c r="H5" s="7">
        <f t="shared" si="0"/>
        <v>10</v>
      </c>
      <c r="I5" s="7">
        <f t="shared" si="1"/>
        <v>0</v>
      </c>
      <c r="J5" s="7">
        <f t="shared" si="2"/>
        <v>1</v>
      </c>
      <c r="K5" s="7">
        <f t="shared" si="3"/>
        <v>0</v>
      </c>
      <c r="L5" s="7">
        <f t="shared" si="4"/>
        <v>1</v>
      </c>
      <c r="M5" s="7">
        <f aca="true" t="shared" si="11" ref="M5:M16">I5+L5-K5</f>
        <v>1</v>
      </c>
      <c r="N5" s="7">
        <f t="shared" si="5"/>
        <v>0</v>
      </c>
      <c r="O5" s="4">
        <f t="shared" si="6"/>
        <v>0.1</v>
      </c>
      <c r="P5" s="1">
        <v>10</v>
      </c>
      <c r="Q5" s="1">
        <v>0</v>
      </c>
      <c r="R5" s="1">
        <v>1</v>
      </c>
      <c r="S5" s="1">
        <v>0</v>
      </c>
      <c r="T5" s="1">
        <v>1</v>
      </c>
      <c r="U5" s="1">
        <f>Q5+T5-S5</f>
        <v>1</v>
      </c>
      <c r="V5" s="1">
        <v>0</v>
      </c>
      <c r="W5" s="4" t="e">
        <f t="shared" si="8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9"/>
        <v>0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71</v>
      </c>
      <c r="G6" s="11">
        <f t="shared" si="10"/>
        <v>0.3333333333333333</v>
      </c>
      <c r="H6" s="7">
        <f t="shared" si="0"/>
        <v>33</v>
      </c>
      <c r="I6" s="7">
        <f t="shared" si="1"/>
        <v>9</v>
      </c>
      <c r="J6" s="7">
        <f t="shared" si="2"/>
        <v>11</v>
      </c>
      <c r="K6" s="7">
        <f t="shared" si="3"/>
        <v>2</v>
      </c>
      <c r="L6" s="7">
        <f t="shared" si="4"/>
        <v>12</v>
      </c>
      <c r="M6" s="7">
        <f t="shared" si="11"/>
        <v>19</v>
      </c>
      <c r="N6" s="7">
        <f t="shared" si="5"/>
        <v>0</v>
      </c>
      <c r="O6" s="4">
        <f t="shared" si="6"/>
        <v>0.3333333333333333</v>
      </c>
      <c r="P6" s="1">
        <v>33</v>
      </c>
      <c r="Q6" s="1">
        <v>9</v>
      </c>
      <c r="R6" s="1">
        <v>11</v>
      </c>
      <c r="S6" s="1">
        <v>2</v>
      </c>
      <c r="T6" s="1">
        <v>12</v>
      </c>
      <c r="U6" s="1">
        <f t="shared" si="7"/>
        <v>19</v>
      </c>
      <c r="V6" s="1">
        <v>0</v>
      </c>
      <c r="W6" s="4" t="e">
        <f t="shared" si="8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9"/>
        <v>0</v>
      </c>
      <c r="AD6" s="1">
        <v>0</v>
      </c>
    </row>
    <row r="7" spans="1:30" ht="15">
      <c r="A7" s="40">
        <v>10</v>
      </c>
      <c r="B7" s="41">
        <v>2</v>
      </c>
      <c r="C7" s="40" t="s">
        <v>42</v>
      </c>
      <c r="D7" s="40" t="s">
        <v>17</v>
      </c>
      <c r="E7" s="40"/>
      <c r="F7" s="39" t="s">
        <v>67</v>
      </c>
      <c r="G7" s="11">
        <f t="shared" si="10"/>
        <v>0.26666666666666666</v>
      </c>
      <c r="H7" s="7">
        <f t="shared" si="0"/>
        <v>45</v>
      </c>
      <c r="I7" s="7">
        <f t="shared" si="1"/>
        <v>4</v>
      </c>
      <c r="J7" s="7">
        <f t="shared" si="2"/>
        <v>12</v>
      </c>
      <c r="K7" s="7">
        <f t="shared" si="3"/>
        <v>1</v>
      </c>
      <c r="L7" s="7">
        <f t="shared" si="4"/>
        <v>16</v>
      </c>
      <c r="M7" s="7">
        <f t="shared" si="11"/>
        <v>19</v>
      </c>
      <c r="N7" s="7">
        <f t="shared" si="5"/>
        <v>1</v>
      </c>
      <c r="O7" s="4">
        <f t="shared" si="6"/>
        <v>0.26666666666666666</v>
      </c>
      <c r="P7" s="1">
        <v>45</v>
      </c>
      <c r="Q7" s="1">
        <v>4</v>
      </c>
      <c r="R7" s="1">
        <v>12</v>
      </c>
      <c r="S7" s="1">
        <v>1</v>
      </c>
      <c r="T7" s="1">
        <v>16</v>
      </c>
      <c r="U7" s="1">
        <f t="shared" si="7"/>
        <v>19</v>
      </c>
      <c r="V7" s="1">
        <v>1</v>
      </c>
      <c r="W7" s="4" t="e">
        <f t="shared" si="8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9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72</v>
      </c>
      <c r="E8" s="40" t="s">
        <v>15</v>
      </c>
      <c r="F8" s="39" t="s">
        <v>56</v>
      </c>
      <c r="G8" s="11">
        <f t="shared" si="10"/>
        <v>0.2558139534883721</v>
      </c>
      <c r="H8" s="7">
        <f t="shared" si="0"/>
        <v>43</v>
      </c>
      <c r="I8" s="7">
        <f t="shared" si="1"/>
        <v>2</v>
      </c>
      <c r="J8" s="7">
        <f t="shared" si="2"/>
        <v>11</v>
      </c>
      <c r="K8" s="7">
        <f t="shared" si="3"/>
        <v>0</v>
      </c>
      <c r="L8" s="7">
        <f t="shared" si="4"/>
        <v>8</v>
      </c>
      <c r="M8" s="7">
        <f t="shared" si="11"/>
        <v>10</v>
      </c>
      <c r="N8" s="7">
        <f t="shared" si="5"/>
        <v>0</v>
      </c>
      <c r="O8" s="4">
        <f t="shared" si="6"/>
        <v>0.2558139534883721</v>
      </c>
      <c r="P8" s="1">
        <v>43</v>
      </c>
      <c r="Q8" s="1">
        <v>2</v>
      </c>
      <c r="R8" s="1">
        <v>11</v>
      </c>
      <c r="S8" s="1">
        <v>0</v>
      </c>
      <c r="T8" s="1">
        <v>8</v>
      </c>
      <c r="U8" s="1">
        <f t="shared" si="7"/>
        <v>10</v>
      </c>
      <c r="V8" s="1">
        <v>0</v>
      </c>
      <c r="W8" s="4" t="e">
        <f t="shared" si="8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9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63</v>
      </c>
      <c r="G9" s="11">
        <f>J9/H9</f>
        <v>0.2857142857142857</v>
      </c>
      <c r="H9" s="7">
        <f t="shared" si="0"/>
        <v>14</v>
      </c>
      <c r="I9" s="7">
        <f t="shared" si="1"/>
        <v>2</v>
      </c>
      <c r="J9" s="7">
        <f t="shared" si="2"/>
        <v>4</v>
      </c>
      <c r="K9" s="7">
        <f t="shared" si="3"/>
        <v>0</v>
      </c>
      <c r="L9" s="7">
        <f t="shared" si="4"/>
        <v>1</v>
      </c>
      <c r="M9" s="7">
        <f>I9+L9-K9</f>
        <v>3</v>
      </c>
      <c r="N9" s="7">
        <f t="shared" si="5"/>
        <v>2</v>
      </c>
      <c r="O9" s="4">
        <f t="shared" si="6"/>
        <v>0.2857142857142857</v>
      </c>
      <c r="P9" s="1">
        <v>14</v>
      </c>
      <c r="Q9" s="1">
        <v>2</v>
      </c>
      <c r="R9" s="1">
        <v>4</v>
      </c>
      <c r="S9" s="1">
        <v>0</v>
      </c>
      <c r="T9" s="1">
        <v>1</v>
      </c>
      <c r="U9" s="1">
        <f t="shared" si="7"/>
        <v>3</v>
      </c>
      <c r="V9" s="1">
        <v>2</v>
      </c>
      <c r="W9" s="4" t="e">
        <f t="shared" si="8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9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73</v>
      </c>
      <c r="G10" s="11">
        <f>J10/H10</f>
        <v>0.20930232558139536</v>
      </c>
      <c r="H10" s="7">
        <f t="shared" si="0"/>
        <v>43</v>
      </c>
      <c r="I10" s="7">
        <f t="shared" si="1"/>
        <v>3</v>
      </c>
      <c r="J10" s="7">
        <f t="shared" si="2"/>
        <v>9</v>
      </c>
      <c r="K10" s="7">
        <f t="shared" si="3"/>
        <v>1</v>
      </c>
      <c r="L10" s="7">
        <f t="shared" si="4"/>
        <v>6</v>
      </c>
      <c r="M10" s="7">
        <f>I10+L10-K10</f>
        <v>8</v>
      </c>
      <c r="N10" s="7">
        <f t="shared" si="5"/>
        <v>0</v>
      </c>
      <c r="O10" s="4">
        <f t="shared" si="6"/>
        <v>0.20930232558139536</v>
      </c>
      <c r="P10" s="1">
        <v>43</v>
      </c>
      <c r="Q10" s="1">
        <v>3</v>
      </c>
      <c r="R10" s="1">
        <v>9</v>
      </c>
      <c r="S10" s="1">
        <v>1</v>
      </c>
      <c r="T10" s="1">
        <v>6</v>
      </c>
      <c r="U10" s="1">
        <f t="shared" si="7"/>
        <v>8</v>
      </c>
      <c r="V10" s="1">
        <v>0</v>
      </c>
      <c r="W10" s="4" t="e">
        <f t="shared" si="8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9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44</v>
      </c>
      <c r="D11" s="40" t="s">
        <v>74</v>
      </c>
      <c r="E11" s="40" t="s">
        <v>16</v>
      </c>
      <c r="F11" s="39" t="s">
        <v>64</v>
      </c>
      <c r="G11" s="11">
        <f t="shared" si="10"/>
        <v>0</v>
      </c>
      <c r="H11" s="7">
        <f t="shared" si="0"/>
        <v>10</v>
      </c>
      <c r="I11" s="7">
        <f t="shared" si="1"/>
        <v>1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7">
        <f t="shared" si="11"/>
        <v>1</v>
      </c>
      <c r="N11" s="7">
        <f t="shared" si="5"/>
        <v>1</v>
      </c>
      <c r="O11" s="4">
        <f t="shared" si="6"/>
        <v>0</v>
      </c>
      <c r="P11" s="1">
        <v>10</v>
      </c>
      <c r="Q11" s="1">
        <v>1</v>
      </c>
      <c r="R11" s="1">
        <v>0</v>
      </c>
      <c r="S11" s="1">
        <v>0</v>
      </c>
      <c r="T11" s="1">
        <v>0</v>
      </c>
      <c r="U11" s="1">
        <f t="shared" si="7"/>
        <v>1</v>
      </c>
      <c r="V11" s="1">
        <v>1</v>
      </c>
      <c r="W11" s="4" t="e">
        <f t="shared" si="8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9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61</v>
      </c>
      <c r="G12" s="11">
        <f t="shared" si="10"/>
        <v>0.358974358974359</v>
      </c>
      <c r="H12" s="7">
        <f t="shared" si="0"/>
        <v>39</v>
      </c>
      <c r="I12" s="7">
        <f t="shared" si="1"/>
        <v>8</v>
      </c>
      <c r="J12" s="7">
        <f t="shared" si="2"/>
        <v>14</v>
      </c>
      <c r="K12" s="7">
        <f t="shared" si="3"/>
        <v>3</v>
      </c>
      <c r="L12" s="7">
        <f t="shared" si="4"/>
        <v>8</v>
      </c>
      <c r="M12" s="7">
        <f t="shared" si="11"/>
        <v>13</v>
      </c>
      <c r="N12" s="7">
        <f t="shared" si="5"/>
        <v>0</v>
      </c>
      <c r="O12" s="4">
        <f t="shared" si="6"/>
        <v>0.358974358974359</v>
      </c>
      <c r="P12" s="1">
        <v>39</v>
      </c>
      <c r="Q12" s="1">
        <v>8</v>
      </c>
      <c r="R12" s="1">
        <v>14</v>
      </c>
      <c r="S12" s="1">
        <v>3</v>
      </c>
      <c r="T12" s="1">
        <v>8</v>
      </c>
      <c r="U12" s="1">
        <f t="shared" si="7"/>
        <v>13</v>
      </c>
      <c r="V12" s="1">
        <v>0</v>
      </c>
      <c r="W12" s="4" t="e">
        <f t="shared" si="8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9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75</v>
      </c>
      <c r="G13" s="11">
        <f t="shared" si="10"/>
        <v>0.23809523809523808</v>
      </c>
      <c r="H13" s="7">
        <f t="shared" si="0"/>
        <v>21</v>
      </c>
      <c r="I13" s="7">
        <f t="shared" si="1"/>
        <v>1</v>
      </c>
      <c r="J13" s="7">
        <f t="shared" si="2"/>
        <v>5</v>
      </c>
      <c r="K13" s="7">
        <f t="shared" si="3"/>
        <v>0</v>
      </c>
      <c r="L13" s="7">
        <f t="shared" si="4"/>
        <v>1</v>
      </c>
      <c r="M13" s="7">
        <f t="shared" si="11"/>
        <v>2</v>
      </c>
      <c r="N13" s="7">
        <f t="shared" si="5"/>
        <v>0</v>
      </c>
      <c r="O13" s="4">
        <f t="shared" si="6"/>
        <v>0.23809523809523808</v>
      </c>
      <c r="P13" s="1">
        <v>21</v>
      </c>
      <c r="Q13" s="1">
        <v>1</v>
      </c>
      <c r="R13" s="1">
        <v>5</v>
      </c>
      <c r="S13" s="1">
        <v>0</v>
      </c>
      <c r="T13" s="1">
        <v>1</v>
      </c>
      <c r="U13" s="1">
        <f t="shared" si="7"/>
        <v>2</v>
      </c>
      <c r="V13" s="1">
        <v>0</v>
      </c>
      <c r="W13" s="4" t="e">
        <f t="shared" si="8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9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76</v>
      </c>
      <c r="G14" s="11">
        <f t="shared" si="10"/>
        <v>0.3023255813953488</v>
      </c>
      <c r="H14" s="7">
        <f t="shared" si="0"/>
        <v>43</v>
      </c>
      <c r="I14" s="7">
        <f t="shared" si="1"/>
        <v>12</v>
      </c>
      <c r="J14" s="7">
        <f t="shared" si="2"/>
        <v>13</v>
      </c>
      <c r="K14" s="7">
        <f t="shared" si="3"/>
        <v>1</v>
      </c>
      <c r="L14" s="7">
        <f t="shared" si="4"/>
        <v>6</v>
      </c>
      <c r="M14" s="7">
        <f t="shared" si="11"/>
        <v>17</v>
      </c>
      <c r="N14" s="7">
        <f t="shared" si="5"/>
        <v>2</v>
      </c>
      <c r="O14" s="4">
        <f t="shared" si="6"/>
        <v>0.3023255813953488</v>
      </c>
      <c r="P14" s="1">
        <v>43</v>
      </c>
      <c r="Q14" s="1">
        <v>12</v>
      </c>
      <c r="R14" s="1">
        <v>13</v>
      </c>
      <c r="S14" s="1">
        <v>1</v>
      </c>
      <c r="T14" s="1">
        <v>6</v>
      </c>
      <c r="U14" s="1">
        <f t="shared" si="7"/>
        <v>17</v>
      </c>
      <c r="V14" s="1">
        <v>2</v>
      </c>
      <c r="W14" s="4" t="e">
        <f t="shared" si="8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9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60</v>
      </c>
      <c r="G15" s="11">
        <f>J15/H15</f>
        <v>0.08</v>
      </c>
      <c r="H15" s="7">
        <f t="shared" si="0"/>
        <v>25</v>
      </c>
      <c r="I15" s="7">
        <f t="shared" si="1"/>
        <v>2</v>
      </c>
      <c r="J15" s="7">
        <f t="shared" si="2"/>
        <v>2</v>
      </c>
      <c r="K15" s="7">
        <f t="shared" si="3"/>
        <v>1</v>
      </c>
      <c r="L15" s="7">
        <f t="shared" si="4"/>
        <v>4</v>
      </c>
      <c r="M15" s="7">
        <f>I15+L15-K15</f>
        <v>5</v>
      </c>
      <c r="N15" s="7">
        <f t="shared" si="5"/>
        <v>0</v>
      </c>
      <c r="O15" s="4">
        <f t="shared" si="6"/>
        <v>0.08</v>
      </c>
      <c r="P15" s="1">
        <v>25</v>
      </c>
      <c r="Q15" s="1">
        <v>2</v>
      </c>
      <c r="R15" s="1">
        <v>2</v>
      </c>
      <c r="S15" s="1">
        <v>1</v>
      </c>
      <c r="T15" s="1">
        <v>4</v>
      </c>
      <c r="U15" s="1">
        <f t="shared" si="7"/>
        <v>5</v>
      </c>
      <c r="V15" s="1">
        <v>0</v>
      </c>
      <c r="W15" s="4" t="e">
        <f t="shared" si="8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9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77</v>
      </c>
      <c r="G16" s="11" t="e">
        <f t="shared" si="10"/>
        <v>#DIV/0!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11"/>
        <v>0</v>
      </c>
      <c r="N16" s="7">
        <f t="shared" si="5"/>
        <v>0</v>
      </c>
      <c r="O16" s="4" t="e">
        <f t="shared" si="6"/>
        <v>#DIV/0!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f t="shared" si="7"/>
        <v>0</v>
      </c>
      <c r="V16" s="1">
        <v>0</v>
      </c>
      <c r="W16" s="4" t="e">
        <f t="shared" si="8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9"/>
        <v>0</v>
      </c>
      <c r="AD16" s="1">
        <v>0</v>
      </c>
    </row>
    <row r="17" spans="1:30" ht="15.75" thickBot="1">
      <c r="A17" s="40">
        <v>30</v>
      </c>
      <c r="B17" s="41">
        <v>3</v>
      </c>
      <c r="C17" s="40" t="s">
        <v>52</v>
      </c>
      <c r="D17" s="40" t="s">
        <v>20</v>
      </c>
      <c r="E17" s="40" t="s">
        <v>17</v>
      </c>
      <c r="F17" s="39" t="s">
        <v>62</v>
      </c>
      <c r="G17" s="11">
        <f>J17/H17</f>
        <v>0.21739130434782608</v>
      </c>
      <c r="H17" s="7">
        <f t="shared" si="0"/>
        <v>46</v>
      </c>
      <c r="I17" s="7">
        <f t="shared" si="1"/>
        <v>7</v>
      </c>
      <c r="J17" s="7">
        <f t="shared" si="2"/>
        <v>10</v>
      </c>
      <c r="K17" s="7">
        <f t="shared" si="3"/>
        <v>1</v>
      </c>
      <c r="L17" s="7">
        <f t="shared" si="4"/>
        <v>4</v>
      </c>
      <c r="M17" s="7">
        <f>I17+L17-K17</f>
        <v>10</v>
      </c>
      <c r="N17" s="7">
        <f t="shared" si="5"/>
        <v>1</v>
      </c>
      <c r="O17" s="4">
        <f t="shared" si="6"/>
        <v>0.21739130434782608</v>
      </c>
      <c r="P17" s="1">
        <v>46</v>
      </c>
      <c r="Q17" s="1">
        <v>7</v>
      </c>
      <c r="R17" s="1">
        <v>10</v>
      </c>
      <c r="S17" s="1">
        <v>1</v>
      </c>
      <c r="T17" s="1">
        <v>4</v>
      </c>
      <c r="U17" s="1">
        <f t="shared" si="7"/>
        <v>10</v>
      </c>
      <c r="V17" s="1">
        <v>1</v>
      </c>
      <c r="W17" s="4" t="e">
        <f t="shared" si="8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9"/>
        <v>0</v>
      </c>
      <c r="AD17" s="1">
        <v>0</v>
      </c>
    </row>
    <row r="18" spans="1:14" ht="15.75" thickBot="1">
      <c r="A18" s="7">
        <f>SUM(A4:A17)</f>
        <v>166</v>
      </c>
      <c r="B18" s="7"/>
      <c r="C18" s="7"/>
      <c r="D18" s="7"/>
      <c r="E18" s="7"/>
      <c r="F18" s="10"/>
      <c r="G18" s="14">
        <f t="shared" si="10"/>
        <v>0.24324324324324326</v>
      </c>
      <c r="H18" s="15">
        <f aca="true" t="shared" si="12" ref="H18:N18">SUM(H4:H17)</f>
        <v>407</v>
      </c>
      <c r="I18" s="15">
        <f t="shared" si="12"/>
        <v>53</v>
      </c>
      <c r="J18" s="15">
        <f t="shared" si="12"/>
        <v>99</v>
      </c>
      <c r="K18" s="15">
        <f t="shared" si="12"/>
        <v>11</v>
      </c>
      <c r="L18" s="15">
        <f t="shared" si="12"/>
        <v>69</v>
      </c>
      <c r="M18" s="15">
        <f t="shared" si="12"/>
        <v>111</v>
      </c>
      <c r="N18" s="16">
        <f t="shared" si="12"/>
        <v>7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24</v>
      </c>
      <c r="B21" s="41">
        <v>3</v>
      </c>
      <c r="C21" s="40" t="s">
        <v>44</v>
      </c>
      <c r="D21" s="40">
        <v>1</v>
      </c>
      <c r="E21" s="40"/>
      <c r="F21" s="39" t="s">
        <v>156</v>
      </c>
      <c r="G21" s="12">
        <f aca="true" t="shared" si="13" ref="G21:G30">M21/K21*9</f>
        <v>2.454545454545455</v>
      </c>
      <c r="H21" s="12">
        <f aca="true" t="shared" si="14" ref="H21:H30">(L21+N21)/K21</f>
        <v>0.9545454545454546</v>
      </c>
      <c r="I21" s="7">
        <f aca="true" t="shared" si="15" ref="I21:N24">Q21-Y21</f>
        <v>1</v>
      </c>
      <c r="J21" s="7">
        <f t="shared" si="15"/>
        <v>0</v>
      </c>
      <c r="K21" s="13">
        <f t="shared" si="15"/>
        <v>14.666666666666666</v>
      </c>
      <c r="L21" s="7">
        <f t="shared" si="15"/>
        <v>13</v>
      </c>
      <c r="M21" s="7">
        <f t="shared" si="15"/>
        <v>4</v>
      </c>
      <c r="N21" s="7">
        <f t="shared" si="15"/>
        <v>1</v>
      </c>
      <c r="O21" s="5">
        <f aca="true" t="shared" si="16" ref="O21:O28">U21/S21*9</f>
        <v>2.454545454545455</v>
      </c>
      <c r="P21" s="5">
        <f aca="true" t="shared" si="17" ref="P21:P28">(T21+V21)/S21</f>
        <v>0.9545454545454546</v>
      </c>
      <c r="Q21" s="1">
        <v>1</v>
      </c>
      <c r="R21" s="1">
        <v>0</v>
      </c>
      <c r="S21" s="34">
        <v>14.666666666666666</v>
      </c>
      <c r="T21" s="1">
        <v>13</v>
      </c>
      <c r="U21" s="1">
        <v>4</v>
      </c>
      <c r="V21" s="1">
        <v>1</v>
      </c>
      <c r="W21" s="5" t="e">
        <f aca="true" t="shared" si="18" ref="W21:W28">AC21/AA21*9</f>
        <v>#DIV/0!</v>
      </c>
      <c r="X21" s="5" t="e">
        <f aca="true" t="shared" si="19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40</v>
      </c>
      <c r="D22" s="40">
        <v>2</v>
      </c>
      <c r="E22" s="40"/>
      <c r="F22" s="39" t="s">
        <v>157</v>
      </c>
      <c r="G22" s="12">
        <f t="shared" si="13"/>
        <v>0.45</v>
      </c>
      <c r="H22" s="12">
        <f t="shared" si="14"/>
        <v>0.75</v>
      </c>
      <c r="I22" s="7">
        <f t="shared" si="15"/>
        <v>3</v>
      </c>
      <c r="J22" s="7">
        <f t="shared" si="15"/>
        <v>0</v>
      </c>
      <c r="K22" s="13">
        <f t="shared" si="15"/>
        <v>20</v>
      </c>
      <c r="L22" s="7">
        <f t="shared" si="15"/>
        <v>11</v>
      </c>
      <c r="M22" s="7">
        <f t="shared" si="15"/>
        <v>1</v>
      </c>
      <c r="N22" s="7">
        <f t="shared" si="15"/>
        <v>4</v>
      </c>
      <c r="O22" s="5">
        <f t="shared" si="16"/>
        <v>0.45</v>
      </c>
      <c r="P22" s="5">
        <f t="shared" si="17"/>
        <v>0.75</v>
      </c>
      <c r="Q22" s="1">
        <v>3</v>
      </c>
      <c r="R22" s="1">
        <v>0</v>
      </c>
      <c r="S22" s="34">
        <v>20</v>
      </c>
      <c r="T22" s="1">
        <v>11</v>
      </c>
      <c r="U22" s="1">
        <v>1</v>
      </c>
      <c r="V22" s="1">
        <v>4</v>
      </c>
      <c r="W22" s="5" t="e">
        <f t="shared" si="18"/>
        <v>#DIV/0!</v>
      </c>
      <c r="X22" s="5" t="e">
        <f t="shared" si="19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</v>
      </c>
      <c r="B23" s="41">
        <v>3</v>
      </c>
      <c r="C23" s="40" t="s">
        <v>43</v>
      </c>
      <c r="D23" s="40">
        <v>3</v>
      </c>
      <c r="E23" s="40"/>
      <c r="F23" s="39" t="s">
        <v>158</v>
      </c>
      <c r="G23" s="12">
        <f t="shared" si="13"/>
        <v>7.59375</v>
      </c>
      <c r="H23" s="12">
        <f t="shared" si="14"/>
        <v>1.78125</v>
      </c>
      <c r="I23" s="7">
        <f t="shared" si="15"/>
        <v>1</v>
      </c>
      <c r="J23" s="7">
        <f t="shared" si="15"/>
        <v>0</v>
      </c>
      <c r="K23" s="13">
        <f t="shared" si="15"/>
        <v>10.666666666666666</v>
      </c>
      <c r="L23" s="7">
        <f t="shared" si="15"/>
        <v>14</v>
      </c>
      <c r="M23" s="7">
        <f t="shared" si="15"/>
        <v>9</v>
      </c>
      <c r="N23" s="7">
        <f t="shared" si="15"/>
        <v>5</v>
      </c>
      <c r="O23" s="5">
        <f t="shared" si="16"/>
        <v>7.59375</v>
      </c>
      <c r="P23" s="5">
        <f t="shared" si="17"/>
        <v>1.78125</v>
      </c>
      <c r="Q23" s="1">
        <v>1</v>
      </c>
      <c r="R23" s="1">
        <v>0</v>
      </c>
      <c r="S23" s="34">
        <v>10.666666666666666</v>
      </c>
      <c r="T23" s="1">
        <v>14</v>
      </c>
      <c r="U23" s="1">
        <v>9</v>
      </c>
      <c r="V23" s="1">
        <v>5</v>
      </c>
      <c r="W23" s="5" t="e">
        <f t="shared" si="18"/>
        <v>#DIV/0!</v>
      </c>
      <c r="X23" s="5" t="e">
        <f t="shared" si="19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/>
      <c r="B24" s="41">
        <v>2</v>
      </c>
      <c r="C24" s="40" t="s">
        <v>40</v>
      </c>
      <c r="D24" s="40">
        <v>4</v>
      </c>
      <c r="E24" s="40"/>
      <c r="F24" s="39" t="s">
        <v>165</v>
      </c>
      <c r="G24" s="12">
        <f t="shared" si="13"/>
        <v>0</v>
      </c>
      <c r="H24" s="12">
        <f t="shared" si="14"/>
        <v>1</v>
      </c>
      <c r="I24" s="7">
        <f t="shared" si="15"/>
        <v>0</v>
      </c>
      <c r="J24" s="7">
        <f t="shared" si="15"/>
        <v>6</v>
      </c>
      <c r="K24" s="13">
        <f t="shared" si="15"/>
        <v>6</v>
      </c>
      <c r="L24" s="7">
        <f t="shared" si="15"/>
        <v>2</v>
      </c>
      <c r="M24" s="7">
        <f t="shared" si="15"/>
        <v>0</v>
      </c>
      <c r="N24" s="7">
        <f t="shared" si="15"/>
        <v>4</v>
      </c>
      <c r="O24" s="5">
        <f t="shared" si="16"/>
        <v>0</v>
      </c>
      <c r="P24" s="5">
        <f t="shared" si="17"/>
        <v>1</v>
      </c>
      <c r="Q24" s="1">
        <v>0</v>
      </c>
      <c r="R24" s="1">
        <v>6</v>
      </c>
      <c r="S24" s="34">
        <v>6</v>
      </c>
      <c r="T24" s="1">
        <v>2</v>
      </c>
      <c r="U24" s="1">
        <v>0</v>
      </c>
      <c r="V24" s="1">
        <v>4</v>
      </c>
      <c r="W24" s="5" t="e">
        <f t="shared" si="18"/>
        <v>#DIV/0!</v>
      </c>
      <c r="X24" s="5" t="e">
        <f t="shared" si="19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14</v>
      </c>
      <c r="B25" s="41">
        <v>3</v>
      </c>
      <c r="C25" s="40" t="s">
        <v>51</v>
      </c>
      <c r="D25" s="40">
        <v>5</v>
      </c>
      <c r="E25" s="40"/>
      <c r="F25" s="39" t="s">
        <v>160</v>
      </c>
      <c r="G25" s="12">
        <f t="shared" si="13"/>
        <v>9</v>
      </c>
      <c r="H25" s="12">
        <f t="shared" si="14"/>
        <v>2.2</v>
      </c>
      <c r="I25" s="7">
        <f aca="true" t="shared" si="20" ref="I25:N25">Q25-Y25</f>
        <v>0</v>
      </c>
      <c r="J25" s="7">
        <f t="shared" si="20"/>
        <v>0</v>
      </c>
      <c r="K25" s="13">
        <f t="shared" si="20"/>
        <v>5</v>
      </c>
      <c r="L25" s="7">
        <f t="shared" si="20"/>
        <v>4</v>
      </c>
      <c r="M25" s="7">
        <f t="shared" si="20"/>
        <v>5</v>
      </c>
      <c r="N25" s="7">
        <f t="shared" si="20"/>
        <v>7</v>
      </c>
      <c r="O25" s="5">
        <f t="shared" si="16"/>
        <v>9</v>
      </c>
      <c r="P25" s="5">
        <f t="shared" si="17"/>
        <v>2.2</v>
      </c>
      <c r="Q25" s="1">
        <v>0</v>
      </c>
      <c r="R25" s="1">
        <v>0</v>
      </c>
      <c r="S25" s="34">
        <v>5</v>
      </c>
      <c r="T25" s="1">
        <v>4</v>
      </c>
      <c r="U25" s="1">
        <v>5</v>
      </c>
      <c r="V25" s="1">
        <v>7</v>
      </c>
      <c r="W25" s="5" t="e">
        <f t="shared" si="18"/>
        <v>#DIV/0!</v>
      </c>
      <c r="X25" s="5" t="e">
        <f t="shared" si="19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15</v>
      </c>
      <c r="B26" s="41">
        <v>3</v>
      </c>
      <c r="C26" s="40" t="s">
        <v>52</v>
      </c>
      <c r="D26" s="40">
        <v>6</v>
      </c>
      <c r="E26" s="40"/>
      <c r="F26" s="39" t="s">
        <v>161</v>
      </c>
      <c r="G26" s="12">
        <f t="shared" si="13"/>
        <v>3.951219512195122</v>
      </c>
      <c r="H26" s="12">
        <f t="shared" si="14"/>
        <v>1.0975609756097562</v>
      </c>
      <c r="I26" s="7">
        <f aca="true" t="shared" si="21" ref="I26:N28">Q26-Y26</f>
        <v>1</v>
      </c>
      <c r="J26" s="7">
        <f t="shared" si="21"/>
        <v>0</v>
      </c>
      <c r="K26" s="13">
        <f t="shared" si="21"/>
        <v>13.666666666666666</v>
      </c>
      <c r="L26" s="7">
        <f t="shared" si="21"/>
        <v>11</v>
      </c>
      <c r="M26" s="7">
        <f t="shared" si="21"/>
        <v>6</v>
      </c>
      <c r="N26" s="7">
        <f t="shared" si="21"/>
        <v>4</v>
      </c>
      <c r="O26" s="5">
        <f t="shared" si="16"/>
        <v>3.951219512195122</v>
      </c>
      <c r="P26" s="5">
        <f t="shared" si="17"/>
        <v>1.0975609756097562</v>
      </c>
      <c r="Q26" s="1">
        <v>1</v>
      </c>
      <c r="R26" s="1">
        <v>0</v>
      </c>
      <c r="S26" s="34">
        <v>13.666666666666666</v>
      </c>
      <c r="T26" s="1">
        <v>11</v>
      </c>
      <c r="U26" s="1">
        <v>6</v>
      </c>
      <c r="V26" s="1">
        <v>4</v>
      </c>
      <c r="W26" s="5" t="e">
        <f t="shared" si="18"/>
        <v>#DIV/0!</v>
      </c>
      <c r="X26" s="5" t="e">
        <f t="shared" si="19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15</v>
      </c>
      <c r="B27" s="41">
        <v>3</v>
      </c>
      <c r="C27" s="40" t="s">
        <v>42</v>
      </c>
      <c r="D27" s="40">
        <v>7</v>
      </c>
      <c r="E27" s="40"/>
      <c r="F27" s="39" t="s">
        <v>162</v>
      </c>
      <c r="G27" s="12">
        <f t="shared" si="13"/>
        <v>12.272727272727273</v>
      </c>
      <c r="H27" s="12">
        <f t="shared" si="14"/>
        <v>2.181818181818182</v>
      </c>
      <c r="I27" s="7">
        <f t="shared" si="21"/>
        <v>0</v>
      </c>
      <c r="J27" s="7">
        <f t="shared" si="21"/>
        <v>0</v>
      </c>
      <c r="K27" s="13">
        <f t="shared" si="21"/>
        <v>3.6666666666666665</v>
      </c>
      <c r="L27" s="7">
        <f t="shared" si="21"/>
        <v>6</v>
      </c>
      <c r="M27" s="7">
        <f t="shared" si="21"/>
        <v>5</v>
      </c>
      <c r="N27" s="7">
        <f t="shared" si="21"/>
        <v>2</v>
      </c>
      <c r="O27" s="5">
        <f t="shared" si="16"/>
        <v>12.272727272727273</v>
      </c>
      <c r="P27" s="5">
        <f t="shared" si="17"/>
        <v>2.181818181818182</v>
      </c>
      <c r="Q27" s="1">
        <v>0</v>
      </c>
      <c r="R27" s="1">
        <v>0</v>
      </c>
      <c r="S27" s="34">
        <v>3.6666666666666665</v>
      </c>
      <c r="T27" s="1">
        <v>6</v>
      </c>
      <c r="U27" s="1">
        <v>5</v>
      </c>
      <c r="V27" s="1">
        <v>2</v>
      </c>
      <c r="W27" s="5" t="e">
        <f t="shared" si="18"/>
        <v>#DIV/0!</v>
      </c>
      <c r="X27" s="5" t="e">
        <f t="shared" si="19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3</v>
      </c>
      <c r="B28" s="41">
        <v>2</v>
      </c>
      <c r="C28" s="40" t="s">
        <v>52</v>
      </c>
      <c r="D28" s="40">
        <v>8</v>
      </c>
      <c r="E28" s="40"/>
      <c r="F28" s="39" t="s">
        <v>163</v>
      </c>
      <c r="G28" s="12">
        <f t="shared" si="13"/>
        <v>2.53125</v>
      </c>
      <c r="H28" s="12">
        <f t="shared" si="14"/>
        <v>1.3125</v>
      </c>
      <c r="I28" s="7">
        <f t="shared" si="21"/>
        <v>1</v>
      </c>
      <c r="J28" s="7">
        <f t="shared" si="21"/>
        <v>0</v>
      </c>
      <c r="K28" s="13">
        <f t="shared" si="21"/>
        <v>10.666666666666666</v>
      </c>
      <c r="L28" s="7">
        <f t="shared" si="21"/>
        <v>10</v>
      </c>
      <c r="M28" s="7">
        <f t="shared" si="21"/>
        <v>3</v>
      </c>
      <c r="N28" s="7">
        <f t="shared" si="21"/>
        <v>4</v>
      </c>
      <c r="O28" s="5">
        <f t="shared" si="16"/>
        <v>2.53125</v>
      </c>
      <c r="P28" s="5">
        <f t="shared" si="17"/>
        <v>1.3125</v>
      </c>
      <c r="Q28" s="1">
        <v>1</v>
      </c>
      <c r="R28" s="1">
        <v>0</v>
      </c>
      <c r="S28" s="34">
        <v>10.666666666666666</v>
      </c>
      <c r="T28" s="1">
        <v>10</v>
      </c>
      <c r="U28" s="1">
        <v>3</v>
      </c>
      <c r="V28" s="1">
        <v>4</v>
      </c>
      <c r="W28" s="5" t="e">
        <f t="shared" si="18"/>
        <v>#DIV/0!</v>
      </c>
      <c r="X28" s="5" t="e">
        <f t="shared" si="19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2</v>
      </c>
      <c r="C29" s="40" t="s">
        <v>65</v>
      </c>
      <c r="D29" s="40">
        <v>9</v>
      </c>
      <c r="E29" s="40"/>
      <c r="F29" s="39" t="s">
        <v>164</v>
      </c>
      <c r="G29" s="12">
        <f t="shared" si="13"/>
        <v>0</v>
      </c>
      <c r="H29" s="12">
        <f t="shared" si="14"/>
        <v>0.9375</v>
      </c>
      <c r="I29" s="7">
        <f aca="true" t="shared" si="22" ref="I29:N29">Q29-Y29</f>
        <v>1</v>
      </c>
      <c r="J29" s="7">
        <f t="shared" si="22"/>
        <v>0</v>
      </c>
      <c r="K29" s="13">
        <f t="shared" si="22"/>
        <v>5.333333333333333</v>
      </c>
      <c r="L29" s="7">
        <f t="shared" si="22"/>
        <v>3</v>
      </c>
      <c r="M29" s="7">
        <f t="shared" si="22"/>
        <v>0</v>
      </c>
      <c r="N29" s="7">
        <f t="shared" si="22"/>
        <v>2</v>
      </c>
      <c r="O29" s="5">
        <f>U29/S29*9</f>
        <v>0</v>
      </c>
      <c r="P29" s="5">
        <f>(T29+V29)/S29</f>
        <v>0.9375</v>
      </c>
      <c r="Q29" s="1">
        <v>1</v>
      </c>
      <c r="R29" s="1">
        <v>0</v>
      </c>
      <c r="S29" s="34">
        <v>5.333333333333333</v>
      </c>
      <c r="T29" s="1">
        <v>3</v>
      </c>
      <c r="U29" s="1">
        <v>0</v>
      </c>
      <c r="V29" s="1">
        <v>2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87</v>
      </c>
      <c r="B30" s="7"/>
      <c r="C30" s="7"/>
      <c r="D30" s="7"/>
      <c r="E30" s="7"/>
      <c r="F30" s="10"/>
      <c r="G30" s="17">
        <f t="shared" si="13"/>
        <v>3.3122676579925647</v>
      </c>
      <c r="H30" s="18">
        <f t="shared" si="14"/>
        <v>1.1933085501858736</v>
      </c>
      <c r="I30" s="15">
        <f aca="true" t="shared" si="23" ref="I30:N30">SUM(I21:I29)</f>
        <v>8</v>
      </c>
      <c r="J30" s="15">
        <f t="shared" si="23"/>
        <v>6</v>
      </c>
      <c r="K30" s="19">
        <f t="shared" si="23"/>
        <v>89.66666666666667</v>
      </c>
      <c r="L30" s="15">
        <f t="shared" si="23"/>
        <v>74</v>
      </c>
      <c r="M30" s="15">
        <f t="shared" si="23"/>
        <v>33</v>
      </c>
      <c r="N30" s="16">
        <f t="shared" si="23"/>
        <v>33</v>
      </c>
    </row>
    <row r="31" spans="1:14" ht="15">
      <c r="A31" s="7">
        <f>A18+A30</f>
        <v>253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7</v>
      </c>
      <c r="B33" s="41">
        <v>3</v>
      </c>
      <c r="C33" s="40" t="s">
        <v>41</v>
      </c>
      <c r="D33" s="40" t="s">
        <v>45</v>
      </c>
      <c r="E33" s="40"/>
      <c r="F33" s="39" t="s">
        <v>159</v>
      </c>
      <c r="G33" s="7"/>
      <c r="H33" s="7"/>
      <c r="I33" s="7"/>
      <c r="J33" s="7"/>
      <c r="K33" s="7"/>
      <c r="L33" s="7"/>
      <c r="M33" s="7"/>
      <c r="N33" s="7"/>
    </row>
    <row r="34" spans="2:6" s="7" customFormat="1" ht="15">
      <c r="B34" s="37"/>
      <c r="F34" s="10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2</v>
      </c>
      <c r="C37" s="40" t="s">
        <v>40</v>
      </c>
      <c r="D37" s="40"/>
      <c r="E37" s="40" t="s">
        <v>45</v>
      </c>
      <c r="F37" s="39" t="s">
        <v>165</v>
      </c>
      <c r="G37" s="7">
        <v>1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2</v>
      </c>
      <c r="C38" s="40" t="s">
        <v>41</v>
      </c>
      <c r="D38" s="40"/>
      <c r="E38" s="40" t="s">
        <v>45</v>
      </c>
      <c r="F38" s="39" t="s">
        <v>166</v>
      </c>
      <c r="G38" s="7">
        <v>2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2</v>
      </c>
      <c r="C39" s="40" t="s">
        <v>40</v>
      </c>
      <c r="D39" s="40"/>
      <c r="E39" s="40" t="s">
        <v>45</v>
      </c>
      <c r="F39" s="39" t="s">
        <v>167</v>
      </c>
      <c r="G39" s="7">
        <v>3</v>
      </c>
      <c r="N39" s="7"/>
    </row>
    <row r="40" spans="1:14" ht="15">
      <c r="A40" s="40"/>
      <c r="B40" s="41">
        <v>3</v>
      </c>
      <c r="C40" s="40" t="s">
        <v>41</v>
      </c>
      <c r="D40" s="40"/>
      <c r="E40" s="40" t="s">
        <v>45</v>
      </c>
      <c r="F40" s="39" t="s">
        <v>168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44</v>
      </c>
      <c r="D41" s="40"/>
      <c r="E41" s="40" t="s">
        <v>169</v>
      </c>
      <c r="F41" s="39" t="s">
        <v>170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65</v>
      </c>
      <c r="D42" s="40"/>
      <c r="E42" s="40" t="s">
        <v>19</v>
      </c>
      <c r="F42" s="39" t="s">
        <v>171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39</v>
      </c>
      <c r="D43" s="40"/>
      <c r="E43" s="40" t="s">
        <v>15</v>
      </c>
      <c r="F43" s="39" t="s">
        <v>172</v>
      </c>
      <c r="G43" s="7">
        <v>7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51</v>
      </c>
      <c r="D44" s="40"/>
      <c r="E44" s="40" t="s">
        <v>45</v>
      </c>
      <c r="F44" s="39" t="s">
        <v>173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65</v>
      </c>
      <c r="D45" s="40"/>
      <c r="E45" s="40" t="s">
        <v>18</v>
      </c>
      <c r="F45" s="39" t="s">
        <v>174</v>
      </c>
      <c r="G45" s="7">
        <v>9</v>
      </c>
    </row>
    <row r="46" spans="1:7" ht="15">
      <c r="A46" s="40"/>
      <c r="B46" s="41">
        <v>3</v>
      </c>
      <c r="C46" s="40" t="s">
        <v>51</v>
      </c>
      <c r="D46" s="40"/>
      <c r="E46" s="40" t="s">
        <v>45</v>
      </c>
      <c r="F46" s="39" t="s">
        <v>175</v>
      </c>
      <c r="G46" s="7">
        <v>10</v>
      </c>
    </row>
    <row r="47" spans="1:7" ht="15">
      <c r="A47" s="40"/>
      <c r="B47" s="41">
        <v>3</v>
      </c>
      <c r="C47" s="40" t="s">
        <v>40</v>
      </c>
      <c r="D47" s="40"/>
      <c r="E47" s="40" t="s">
        <v>45</v>
      </c>
      <c r="F47" s="39" t="s">
        <v>176</v>
      </c>
      <c r="G47" s="7">
        <v>11</v>
      </c>
    </row>
    <row r="48" spans="1:7" ht="15">
      <c r="A48" s="40"/>
      <c r="B48" s="41">
        <v>3</v>
      </c>
      <c r="C48" s="40" t="s">
        <v>42</v>
      </c>
      <c r="D48" s="40"/>
      <c r="E48" s="40" t="s">
        <v>45</v>
      </c>
      <c r="F48" s="39" t="s">
        <v>177</v>
      </c>
      <c r="G48" s="7">
        <v>12</v>
      </c>
    </row>
    <row r="49" spans="1:7" ht="15">
      <c r="A49" s="40"/>
      <c r="B49" s="41">
        <v>3</v>
      </c>
      <c r="C49" s="40" t="s">
        <v>52</v>
      </c>
      <c r="D49" s="40"/>
      <c r="E49" s="40" t="s">
        <v>19</v>
      </c>
      <c r="F49" s="39" t="s">
        <v>178</v>
      </c>
      <c r="G49" s="7">
        <v>13</v>
      </c>
    </row>
    <row r="50" spans="1:7" ht="15">
      <c r="A50" s="40"/>
      <c r="B50" s="41">
        <v>3</v>
      </c>
      <c r="C50" s="40" t="s">
        <v>40</v>
      </c>
      <c r="D50" s="40"/>
      <c r="E50" s="40" t="s">
        <v>18</v>
      </c>
      <c r="F50" s="39" t="s">
        <v>179</v>
      </c>
      <c r="G50" s="7">
        <v>14</v>
      </c>
    </row>
    <row r="51" spans="1:7" ht="15">
      <c r="A51" s="40"/>
      <c r="B51" s="41">
        <v>3</v>
      </c>
      <c r="C51" s="40" t="s">
        <v>59</v>
      </c>
      <c r="D51" s="40"/>
      <c r="E51" s="40" t="s">
        <v>45</v>
      </c>
      <c r="F51" s="39" t="s">
        <v>180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12.832031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47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181</v>
      </c>
      <c r="G4" s="11">
        <f>J4/H4</f>
        <v>0.15384615384615385</v>
      </c>
      <c r="H4" s="7">
        <f aca="true" t="shared" si="0" ref="H4:L17">P4-X4</f>
        <v>26</v>
      </c>
      <c r="I4" s="7">
        <f t="shared" si="0"/>
        <v>1</v>
      </c>
      <c r="J4" s="7">
        <f t="shared" si="0"/>
        <v>4</v>
      </c>
      <c r="K4" s="7">
        <f t="shared" si="0"/>
        <v>1</v>
      </c>
      <c r="L4" s="7">
        <f t="shared" si="0"/>
        <v>6</v>
      </c>
      <c r="M4" s="7">
        <f>I4+L4-K4</f>
        <v>6</v>
      </c>
      <c r="N4" s="7">
        <f aca="true" t="shared" si="1" ref="N4:N17">V4-AD4</f>
        <v>0</v>
      </c>
      <c r="O4" s="4">
        <f aca="true" t="shared" si="2" ref="O4:O17">R4/P4</f>
        <v>0.15384615384615385</v>
      </c>
      <c r="P4" s="1">
        <v>26</v>
      </c>
      <c r="Q4" s="1">
        <v>1</v>
      </c>
      <c r="R4" s="1">
        <v>4</v>
      </c>
      <c r="S4" s="1">
        <v>1</v>
      </c>
      <c r="T4" s="1">
        <v>6</v>
      </c>
      <c r="U4" s="1">
        <f aca="true" t="shared" si="3" ref="U4:U17">Q4+T4-S4</f>
        <v>6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182</v>
      </c>
      <c r="G5" s="11">
        <f aca="true" t="shared" si="6" ref="G5:G18">J5/H5</f>
        <v>0</v>
      </c>
      <c r="H5" s="7">
        <f t="shared" si="0"/>
        <v>6</v>
      </c>
      <c r="I5" s="7">
        <f t="shared" si="0"/>
        <v>2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aca="true" t="shared" si="7" ref="M5:M16">I5+L5-K5</f>
        <v>2</v>
      </c>
      <c r="N5" s="7">
        <f t="shared" si="1"/>
        <v>0</v>
      </c>
      <c r="O5" s="4">
        <f t="shared" si="2"/>
        <v>0</v>
      </c>
      <c r="P5" s="1">
        <v>6</v>
      </c>
      <c r="Q5" s="1">
        <v>2</v>
      </c>
      <c r="R5" s="1">
        <v>0</v>
      </c>
      <c r="S5" s="1">
        <v>0</v>
      </c>
      <c r="T5" s="1">
        <v>0</v>
      </c>
      <c r="U5" s="1">
        <f t="shared" si="3"/>
        <v>2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59</v>
      </c>
      <c r="D6" s="40" t="s">
        <v>15</v>
      </c>
      <c r="E6" s="40"/>
      <c r="F6" s="39" t="s">
        <v>183</v>
      </c>
      <c r="G6" s="11">
        <f t="shared" si="6"/>
        <v>0.3409090909090909</v>
      </c>
      <c r="H6" s="7">
        <f t="shared" si="0"/>
        <v>44</v>
      </c>
      <c r="I6" s="7">
        <f t="shared" si="0"/>
        <v>9</v>
      </c>
      <c r="J6" s="7">
        <f t="shared" si="0"/>
        <v>15</v>
      </c>
      <c r="K6" s="7">
        <f t="shared" si="0"/>
        <v>4</v>
      </c>
      <c r="L6" s="7">
        <f t="shared" si="0"/>
        <v>13</v>
      </c>
      <c r="M6" s="7">
        <f t="shared" si="7"/>
        <v>18</v>
      </c>
      <c r="N6" s="7">
        <f t="shared" si="1"/>
        <v>0</v>
      </c>
      <c r="O6" s="4">
        <f t="shared" si="2"/>
        <v>0.3409090909090909</v>
      </c>
      <c r="P6" s="1">
        <v>44</v>
      </c>
      <c r="Q6" s="1">
        <v>9</v>
      </c>
      <c r="R6" s="1">
        <v>15</v>
      </c>
      <c r="S6" s="1">
        <v>4</v>
      </c>
      <c r="T6" s="1">
        <v>13</v>
      </c>
      <c r="U6" s="1">
        <f t="shared" si="3"/>
        <v>18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184</v>
      </c>
      <c r="G7" s="11">
        <f t="shared" si="6"/>
        <v>0.13513513513513514</v>
      </c>
      <c r="H7" s="7">
        <f t="shared" si="0"/>
        <v>37</v>
      </c>
      <c r="I7" s="7">
        <f t="shared" si="0"/>
        <v>4</v>
      </c>
      <c r="J7" s="7">
        <f t="shared" si="0"/>
        <v>5</v>
      </c>
      <c r="K7" s="7">
        <f t="shared" si="0"/>
        <v>0</v>
      </c>
      <c r="L7" s="7">
        <f t="shared" si="0"/>
        <v>2</v>
      </c>
      <c r="M7" s="7">
        <f t="shared" si="7"/>
        <v>6</v>
      </c>
      <c r="N7" s="7">
        <f t="shared" si="1"/>
        <v>0</v>
      </c>
      <c r="O7" s="4">
        <f t="shared" si="2"/>
        <v>0.13513513513513514</v>
      </c>
      <c r="P7" s="1">
        <v>37</v>
      </c>
      <c r="Q7" s="1">
        <v>4</v>
      </c>
      <c r="R7" s="1">
        <v>5</v>
      </c>
      <c r="S7" s="1">
        <v>0</v>
      </c>
      <c r="T7" s="1">
        <v>2</v>
      </c>
      <c r="U7" s="1">
        <f t="shared" si="3"/>
        <v>6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72</v>
      </c>
      <c r="E8" s="40" t="s">
        <v>17</v>
      </c>
      <c r="F8" s="39" t="s">
        <v>185</v>
      </c>
      <c r="G8" s="11">
        <f t="shared" si="6"/>
        <v>0.16666666666666666</v>
      </c>
      <c r="H8" s="7">
        <f t="shared" si="0"/>
        <v>30</v>
      </c>
      <c r="I8" s="7">
        <f t="shared" si="0"/>
        <v>3</v>
      </c>
      <c r="J8" s="7">
        <f t="shared" si="0"/>
        <v>5</v>
      </c>
      <c r="K8" s="7">
        <f t="shared" si="0"/>
        <v>0</v>
      </c>
      <c r="L8" s="7">
        <f t="shared" si="0"/>
        <v>0</v>
      </c>
      <c r="M8" s="7">
        <f t="shared" si="7"/>
        <v>3</v>
      </c>
      <c r="N8" s="7">
        <f t="shared" si="1"/>
        <v>0</v>
      </c>
      <c r="O8" s="4">
        <f t="shared" si="2"/>
        <v>0.16666666666666666</v>
      </c>
      <c r="P8" s="1">
        <v>30</v>
      </c>
      <c r="Q8" s="1">
        <v>3</v>
      </c>
      <c r="R8" s="1">
        <v>5</v>
      </c>
      <c r="S8" s="1">
        <v>0</v>
      </c>
      <c r="T8" s="1">
        <v>0</v>
      </c>
      <c r="U8" s="1">
        <f t="shared" si="3"/>
        <v>3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186</v>
      </c>
      <c r="G9" s="11">
        <f>J9/H9</f>
        <v>0.28</v>
      </c>
      <c r="H9" s="7">
        <f t="shared" si="0"/>
        <v>50</v>
      </c>
      <c r="I9" s="7">
        <f t="shared" si="0"/>
        <v>9</v>
      </c>
      <c r="J9" s="7">
        <f t="shared" si="0"/>
        <v>14</v>
      </c>
      <c r="K9" s="7">
        <f t="shared" si="0"/>
        <v>3</v>
      </c>
      <c r="L9" s="7">
        <f t="shared" si="0"/>
        <v>5</v>
      </c>
      <c r="M9" s="7">
        <f>I9+L9-K9</f>
        <v>11</v>
      </c>
      <c r="N9" s="7">
        <f t="shared" si="1"/>
        <v>0</v>
      </c>
      <c r="O9" s="4">
        <f t="shared" si="2"/>
        <v>0.28</v>
      </c>
      <c r="P9" s="1">
        <v>50</v>
      </c>
      <c r="Q9" s="1">
        <v>9</v>
      </c>
      <c r="R9" s="1">
        <v>14</v>
      </c>
      <c r="S9" s="1">
        <v>3</v>
      </c>
      <c r="T9" s="1">
        <v>5</v>
      </c>
      <c r="U9" s="1">
        <f t="shared" si="3"/>
        <v>11</v>
      </c>
      <c r="V9" s="1">
        <v>0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187</v>
      </c>
      <c r="G10" s="11">
        <f>J10/H10</f>
        <v>0.3333333333333333</v>
      </c>
      <c r="H10" s="7">
        <f t="shared" si="0"/>
        <v>33</v>
      </c>
      <c r="I10" s="7">
        <f t="shared" si="0"/>
        <v>4</v>
      </c>
      <c r="J10" s="7">
        <f t="shared" si="0"/>
        <v>11</v>
      </c>
      <c r="K10" s="7">
        <f t="shared" si="0"/>
        <v>1</v>
      </c>
      <c r="L10" s="7">
        <f t="shared" si="0"/>
        <v>4</v>
      </c>
      <c r="M10" s="7">
        <f>I10+L10-K10</f>
        <v>7</v>
      </c>
      <c r="N10" s="7">
        <f t="shared" si="1"/>
        <v>0</v>
      </c>
      <c r="O10" s="4">
        <f t="shared" si="2"/>
        <v>0.3333333333333333</v>
      </c>
      <c r="P10" s="1">
        <v>33</v>
      </c>
      <c r="Q10" s="1">
        <v>4</v>
      </c>
      <c r="R10" s="1">
        <v>11</v>
      </c>
      <c r="S10" s="1">
        <v>1</v>
      </c>
      <c r="T10" s="1">
        <v>4</v>
      </c>
      <c r="U10" s="1">
        <f t="shared" si="3"/>
        <v>7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74</v>
      </c>
      <c r="E11" s="40" t="s">
        <v>16</v>
      </c>
      <c r="F11" s="39" t="s">
        <v>188</v>
      </c>
      <c r="G11" s="11">
        <f t="shared" si="6"/>
        <v>0</v>
      </c>
      <c r="H11" s="7">
        <f t="shared" si="0"/>
        <v>3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7"/>
        <v>0</v>
      </c>
      <c r="N11" s="7">
        <f t="shared" si="1"/>
        <v>0</v>
      </c>
      <c r="O11" s="4">
        <f t="shared" si="2"/>
        <v>0</v>
      </c>
      <c r="P11" s="1">
        <v>3</v>
      </c>
      <c r="Q11" s="1">
        <v>0</v>
      </c>
      <c r="R11" s="1">
        <v>0</v>
      </c>
      <c r="S11" s="1">
        <v>0</v>
      </c>
      <c r="T11" s="1">
        <v>0</v>
      </c>
      <c r="U11" s="1">
        <f t="shared" si="3"/>
        <v>0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65</v>
      </c>
      <c r="D12" s="40" t="s">
        <v>19</v>
      </c>
      <c r="E12" s="40"/>
      <c r="F12" s="39" t="s">
        <v>189</v>
      </c>
      <c r="G12" s="11">
        <f t="shared" si="6"/>
        <v>0.36363636363636365</v>
      </c>
      <c r="H12" s="7">
        <f t="shared" si="0"/>
        <v>44</v>
      </c>
      <c r="I12" s="7">
        <f t="shared" si="0"/>
        <v>10</v>
      </c>
      <c r="J12" s="7">
        <f t="shared" si="0"/>
        <v>16</v>
      </c>
      <c r="K12" s="7">
        <f t="shared" si="0"/>
        <v>1</v>
      </c>
      <c r="L12" s="7">
        <f t="shared" si="0"/>
        <v>6</v>
      </c>
      <c r="M12" s="7">
        <f t="shared" si="7"/>
        <v>15</v>
      </c>
      <c r="N12" s="7">
        <f t="shared" si="1"/>
        <v>2</v>
      </c>
      <c r="O12" s="4">
        <f t="shared" si="2"/>
        <v>0.36363636363636365</v>
      </c>
      <c r="P12" s="1">
        <v>44</v>
      </c>
      <c r="Q12" s="1">
        <v>10</v>
      </c>
      <c r="R12" s="1">
        <v>16</v>
      </c>
      <c r="S12" s="1">
        <v>1</v>
      </c>
      <c r="T12" s="1">
        <v>6</v>
      </c>
      <c r="U12" s="1">
        <f t="shared" si="3"/>
        <v>15</v>
      </c>
      <c r="V12" s="1">
        <v>2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190</v>
      </c>
      <c r="G13" s="11">
        <f t="shared" si="6"/>
        <v>0.18604651162790697</v>
      </c>
      <c r="H13" s="7">
        <f t="shared" si="0"/>
        <v>43</v>
      </c>
      <c r="I13" s="7">
        <f t="shared" si="0"/>
        <v>6</v>
      </c>
      <c r="J13" s="7">
        <f t="shared" si="0"/>
        <v>8</v>
      </c>
      <c r="K13" s="7">
        <f t="shared" si="0"/>
        <v>1</v>
      </c>
      <c r="L13" s="7">
        <f t="shared" si="0"/>
        <v>4</v>
      </c>
      <c r="M13" s="7">
        <f t="shared" si="7"/>
        <v>9</v>
      </c>
      <c r="N13" s="7">
        <f t="shared" si="1"/>
        <v>2</v>
      </c>
      <c r="O13" s="4">
        <f t="shared" si="2"/>
        <v>0.18604651162790697</v>
      </c>
      <c r="P13" s="1">
        <v>43</v>
      </c>
      <c r="Q13" s="1">
        <v>6</v>
      </c>
      <c r="R13" s="1">
        <v>8</v>
      </c>
      <c r="S13" s="1">
        <v>1</v>
      </c>
      <c r="T13" s="1">
        <v>4</v>
      </c>
      <c r="U13" s="1">
        <f t="shared" si="3"/>
        <v>9</v>
      </c>
      <c r="V13" s="1">
        <v>2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191</v>
      </c>
      <c r="G14" s="11">
        <f t="shared" si="6"/>
        <v>0.25</v>
      </c>
      <c r="H14" s="7">
        <f t="shared" si="0"/>
        <v>48</v>
      </c>
      <c r="I14" s="7">
        <f t="shared" si="0"/>
        <v>8</v>
      </c>
      <c r="J14" s="7">
        <f t="shared" si="0"/>
        <v>12</v>
      </c>
      <c r="K14" s="7">
        <f t="shared" si="0"/>
        <v>2</v>
      </c>
      <c r="L14" s="7">
        <f t="shared" si="0"/>
        <v>9</v>
      </c>
      <c r="M14" s="7">
        <f t="shared" si="7"/>
        <v>15</v>
      </c>
      <c r="N14" s="7">
        <f t="shared" si="1"/>
        <v>0</v>
      </c>
      <c r="O14" s="4">
        <f t="shared" si="2"/>
        <v>0.25</v>
      </c>
      <c r="P14" s="1">
        <v>48</v>
      </c>
      <c r="Q14" s="1">
        <v>8</v>
      </c>
      <c r="R14" s="1">
        <v>12</v>
      </c>
      <c r="S14" s="1">
        <v>2</v>
      </c>
      <c r="T14" s="1">
        <v>9</v>
      </c>
      <c r="U14" s="1">
        <f t="shared" si="3"/>
        <v>15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192</v>
      </c>
      <c r="G15" s="11">
        <f>J15/H15</f>
        <v>0.20512820512820512</v>
      </c>
      <c r="H15" s="7">
        <f t="shared" si="0"/>
        <v>39</v>
      </c>
      <c r="I15" s="7">
        <f t="shared" si="0"/>
        <v>4</v>
      </c>
      <c r="J15" s="7">
        <f t="shared" si="0"/>
        <v>8</v>
      </c>
      <c r="K15" s="7">
        <f t="shared" si="0"/>
        <v>0</v>
      </c>
      <c r="L15" s="7">
        <f t="shared" si="0"/>
        <v>2</v>
      </c>
      <c r="M15" s="7">
        <f>I15+L15-K15</f>
        <v>6</v>
      </c>
      <c r="N15" s="7">
        <f t="shared" si="1"/>
        <v>1</v>
      </c>
      <c r="O15" s="4">
        <f t="shared" si="2"/>
        <v>0.20512820512820512</v>
      </c>
      <c r="P15" s="1">
        <v>39</v>
      </c>
      <c r="Q15" s="1">
        <v>4</v>
      </c>
      <c r="R15" s="1">
        <v>8</v>
      </c>
      <c r="S15" s="1">
        <v>0</v>
      </c>
      <c r="T15" s="1">
        <v>2</v>
      </c>
      <c r="U15" s="1">
        <f t="shared" si="3"/>
        <v>6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193</v>
      </c>
      <c r="G16" s="11">
        <f t="shared" si="6"/>
        <v>0.23076923076923078</v>
      </c>
      <c r="H16" s="7">
        <f t="shared" si="0"/>
        <v>39</v>
      </c>
      <c r="I16" s="7">
        <f t="shared" si="0"/>
        <v>8</v>
      </c>
      <c r="J16" s="7">
        <f t="shared" si="0"/>
        <v>9</v>
      </c>
      <c r="K16" s="7">
        <f t="shared" si="0"/>
        <v>4</v>
      </c>
      <c r="L16" s="7">
        <f t="shared" si="0"/>
        <v>9</v>
      </c>
      <c r="M16" s="7">
        <f t="shared" si="7"/>
        <v>13</v>
      </c>
      <c r="N16" s="7">
        <f t="shared" si="1"/>
        <v>0</v>
      </c>
      <c r="O16" s="4">
        <f t="shared" si="2"/>
        <v>0.23076923076923078</v>
      </c>
      <c r="P16" s="1">
        <v>39</v>
      </c>
      <c r="Q16" s="1">
        <v>8</v>
      </c>
      <c r="R16" s="1">
        <v>9</v>
      </c>
      <c r="S16" s="1">
        <v>4</v>
      </c>
      <c r="T16" s="1">
        <v>9</v>
      </c>
      <c r="U16" s="1">
        <f t="shared" si="3"/>
        <v>13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194</v>
      </c>
      <c r="G17" s="11">
        <f>J17/H17</f>
        <v>0.36</v>
      </c>
      <c r="H17" s="7">
        <f t="shared" si="0"/>
        <v>25</v>
      </c>
      <c r="I17" s="7">
        <f t="shared" si="0"/>
        <v>5</v>
      </c>
      <c r="J17" s="7">
        <f t="shared" si="0"/>
        <v>9</v>
      </c>
      <c r="K17" s="7">
        <f t="shared" si="0"/>
        <v>2</v>
      </c>
      <c r="L17" s="7">
        <f t="shared" si="0"/>
        <v>7</v>
      </c>
      <c r="M17" s="7">
        <f>I17+L17-K17</f>
        <v>10</v>
      </c>
      <c r="N17" s="7">
        <f t="shared" si="1"/>
        <v>0</v>
      </c>
      <c r="O17" s="4">
        <f t="shared" si="2"/>
        <v>0.36</v>
      </c>
      <c r="P17" s="1">
        <v>25</v>
      </c>
      <c r="Q17" s="1">
        <v>5</v>
      </c>
      <c r="R17" s="1">
        <v>9</v>
      </c>
      <c r="S17" s="1">
        <v>2</v>
      </c>
      <c r="T17" s="1">
        <v>7</v>
      </c>
      <c r="U17" s="1">
        <f t="shared" si="3"/>
        <v>10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0.24839400428265523</v>
      </c>
      <c r="H18" s="15">
        <f aca="true" t="shared" si="8" ref="H18:N18">SUM(H4:H17)</f>
        <v>467</v>
      </c>
      <c r="I18" s="15">
        <f t="shared" si="8"/>
        <v>73</v>
      </c>
      <c r="J18" s="15">
        <f t="shared" si="8"/>
        <v>116</v>
      </c>
      <c r="K18" s="15">
        <f t="shared" si="8"/>
        <v>19</v>
      </c>
      <c r="L18" s="15">
        <f t="shared" si="8"/>
        <v>67</v>
      </c>
      <c r="M18" s="15">
        <f t="shared" si="8"/>
        <v>121</v>
      </c>
      <c r="N18" s="16">
        <f t="shared" si="8"/>
        <v>5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59</v>
      </c>
      <c r="D21" s="40">
        <v>1</v>
      </c>
      <c r="E21" s="40"/>
      <c r="F21" s="39" t="s">
        <v>195</v>
      </c>
      <c r="G21" s="12">
        <f aca="true" t="shared" si="9" ref="G21:G30">M21/K21*9</f>
        <v>27</v>
      </c>
      <c r="H21" s="12">
        <f aca="true" t="shared" si="10" ref="H21:H30">(L21+N21)/K21</f>
        <v>3.6666666666666665</v>
      </c>
      <c r="I21" s="7">
        <f aca="true" t="shared" si="11" ref="I21:N29">Q21-Y21</f>
        <v>0</v>
      </c>
      <c r="J21" s="7">
        <f t="shared" si="11"/>
        <v>1</v>
      </c>
      <c r="K21" s="13">
        <f t="shared" si="11"/>
        <v>3</v>
      </c>
      <c r="L21" s="7">
        <f t="shared" si="11"/>
        <v>9</v>
      </c>
      <c r="M21" s="7">
        <f t="shared" si="11"/>
        <v>9</v>
      </c>
      <c r="N21" s="7">
        <f t="shared" si="11"/>
        <v>2</v>
      </c>
      <c r="O21" s="5">
        <f aca="true" t="shared" si="12" ref="O21:O28">U21/S21*9</f>
        <v>27</v>
      </c>
      <c r="P21" s="5">
        <f aca="true" t="shared" si="13" ref="P21:P28">(T21+V21)/S21</f>
        <v>3.6666666666666665</v>
      </c>
      <c r="Q21" s="1">
        <v>0</v>
      </c>
      <c r="R21" s="1">
        <v>1</v>
      </c>
      <c r="S21" s="1">
        <v>3</v>
      </c>
      <c r="T21" s="1">
        <v>9</v>
      </c>
      <c r="U21" s="1">
        <v>9</v>
      </c>
      <c r="V21" s="1">
        <v>2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196</v>
      </c>
      <c r="G22" s="12">
        <f t="shared" si="9"/>
        <v>6.6</v>
      </c>
      <c r="H22" s="12">
        <f t="shared" si="10"/>
        <v>2</v>
      </c>
      <c r="I22" s="7">
        <f t="shared" si="11"/>
        <v>1</v>
      </c>
      <c r="J22" s="7">
        <f t="shared" si="11"/>
        <v>0</v>
      </c>
      <c r="K22" s="13">
        <f t="shared" si="11"/>
        <v>15</v>
      </c>
      <c r="L22" s="7">
        <f t="shared" si="11"/>
        <v>22</v>
      </c>
      <c r="M22" s="7">
        <f t="shared" si="11"/>
        <v>11</v>
      </c>
      <c r="N22" s="7">
        <f t="shared" si="11"/>
        <v>8</v>
      </c>
      <c r="O22" s="5">
        <f t="shared" si="12"/>
        <v>6.6</v>
      </c>
      <c r="P22" s="5">
        <f t="shared" si="13"/>
        <v>2</v>
      </c>
      <c r="Q22" s="1">
        <v>1</v>
      </c>
      <c r="R22" s="1">
        <v>0</v>
      </c>
      <c r="S22" s="1">
        <v>15</v>
      </c>
      <c r="T22" s="1">
        <v>22</v>
      </c>
      <c r="U22" s="1">
        <v>11</v>
      </c>
      <c r="V22" s="1">
        <v>8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197</v>
      </c>
      <c r="G23" s="12">
        <f t="shared" si="9"/>
        <v>5.3999999999999995</v>
      </c>
      <c r="H23" s="12">
        <f t="shared" si="10"/>
        <v>1.6</v>
      </c>
      <c r="I23" s="7">
        <f t="shared" si="11"/>
        <v>2</v>
      </c>
      <c r="J23" s="7">
        <f t="shared" si="11"/>
        <v>0</v>
      </c>
      <c r="K23" s="13">
        <f t="shared" si="11"/>
        <v>15</v>
      </c>
      <c r="L23" s="7">
        <f t="shared" si="11"/>
        <v>19</v>
      </c>
      <c r="M23" s="7">
        <f t="shared" si="11"/>
        <v>9</v>
      </c>
      <c r="N23" s="7">
        <f t="shared" si="11"/>
        <v>5</v>
      </c>
      <c r="O23" s="5">
        <f t="shared" si="12"/>
        <v>5.3999999999999995</v>
      </c>
      <c r="P23" s="5">
        <f t="shared" si="13"/>
        <v>1.6</v>
      </c>
      <c r="Q23" s="1">
        <v>2</v>
      </c>
      <c r="R23" s="1">
        <v>0</v>
      </c>
      <c r="S23" s="1">
        <v>15</v>
      </c>
      <c r="T23" s="1">
        <v>19</v>
      </c>
      <c r="U23" s="1">
        <v>9</v>
      </c>
      <c r="V23" s="1">
        <v>5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198</v>
      </c>
      <c r="G24" s="12" t="e">
        <f t="shared" si="9"/>
        <v>#DIV/0!</v>
      </c>
      <c r="H24" s="12" t="e">
        <f t="shared" si="10"/>
        <v>#DIV/0!</v>
      </c>
      <c r="I24" s="7">
        <f t="shared" si="11"/>
        <v>0</v>
      </c>
      <c r="J24" s="7">
        <f t="shared" si="11"/>
        <v>0</v>
      </c>
      <c r="K24" s="13">
        <f t="shared" si="11"/>
        <v>0</v>
      </c>
      <c r="L24" s="7">
        <f t="shared" si="11"/>
        <v>0</v>
      </c>
      <c r="M24" s="7">
        <f t="shared" si="11"/>
        <v>0</v>
      </c>
      <c r="N24" s="7">
        <f t="shared" si="11"/>
        <v>0</v>
      </c>
      <c r="O24" s="5" t="e">
        <f t="shared" si="12"/>
        <v>#DIV/0!</v>
      </c>
      <c r="P24" s="5" t="e">
        <f t="shared" si="13"/>
        <v>#DIV/0!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8</v>
      </c>
      <c r="B25" s="41">
        <v>3</v>
      </c>
      <c r="C25" s="40" t="s">
        <v>39</v>
      </c>
      <c r="D25" s="40">
        <v>5</v>
      </c>
      <c r="E25" s="40"/>
      <c r="F25" s="39" t="s">
        <v>199</v>
      </c>
      <c r="G25" s="12">
        <f t="shared" si="9"/>
        <v>6.75</v>
      </c>
      <c r="H25" s="12">
        <f t="shared" si="10"/>
        <v>1.9285714285714284</v>
      </c>
      <c r="I25" s="7">
        <f t="shared" si="11"/>
        <v>1</v>
      </c>
      <c r="J25" s="7">
        <f t="shared" si="11"/>
        <v>0</v>
      </c>
      <c r="K25" s="13">
        <f t="shared" si="11"/>
        <v>9.333333333333334</v>
      </c>
      <c r="L25" s="7">
        <f t="shared" si="11"/>
        <v>13</v>
      </c>
      <c r="M25" s="7">
        <f t="shared" si="11"/>
        <v>7</v>
      </c>
      <c r="N25" s="7">
        <f t="shared" si="11"/>
        <v>5</v>
      </c>
      <c r="O25" s="5">
        <f t="shared" si="12"/>
        <v>6.75</v>
      </c>
      <c r="P25" s="5">
        <f t="shared" si="13"/>
        <v>1.9285714285714284</v>
      </c>
      <c r="Q25" s="1">
        <v>1</v>
      </c>
      <c r="R25" s="1">
        <v>0</v>
      </c>
      <c r="S25" s="34">
        <v>9.333333333333334</v>
      </c>
      <c r="T25" s="1">
        <v>13</v>
      </c>
      <c r="U25" s="1">
        <v>7</v>
      </c>
      <c r="V25" s="1">
        <v>5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65</v>
      </c>
      <c r="D26" s="40">
        <v>6</v>
      </c>
      <c r="E26" s="40"/>
      <c r="F26" s="39" t="s">
        <v>200</v>
      </c>
      <c r="G26" s="12">
        <f t="shared" si="9"/>
        <v>1.2</v>
      </c>
      <c r="H26" s="12">
        <f t="shared" si="10"/>
        <v>0.4</v>
      </c>
      <c r="I26" s="7">
        <f t="shared" si="11"/>
        <v>1</v>
      </c>
      <c r="J26" s="7">
        <f t="shared" si="11"/>
        <v>0</v>
      </c>
      <c r="K26" s="13">
        <f t="shared" si="11"/>
        <v>15</v>
      </c>
      <c r="L26" s="7">
        <f t="shared" si="11"/>
        <v>5</v>
      </c>
      <c r="M26" s="7">
        <f t="shared" si="11"/>
        <v>2</v>
      </c>
      <c r="N26" s="7">
        <f t="shared" si="11"/>
        <v>1</v>
      </c>
      <c r="O26" s="5">
        <f t="shared" si="12"/>
        <v>1.2</v>
      </c>
      <c r="P26" s="5">
        <f t="shared" si="13"/>
        <v>0.4</v>
      </c>
      <c r="Q26" s="1">
        <v>1</v>
      </c>
      <c r="R26" s="1">
        <v>0</v>
      </c>
      <c r="S26" s="34">
        <v>15</v>
      </c>
      <c r="T26" s="1">
        <v>5</v>
      </c>
      <c r="U26" s="1">
        <v>2</v>
      </c>
      <c r="V26" s="1">
        <v>1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3</v>
      </c>
      <c r="B27" s="41">
        <v>3</v>
      </c>
      <c r="C27" s="40" t="s">
        <v>43</v>
      </c>
      <c r="D27" s="40">
        <v>7</v>
      </c>
      <c r="E27" s="40"/>
      <c r="F27" s="39" t="s">
        <v>201</v>
      </c>
      <c r="G27" s="12">
        <f t="shared" si="9"/>
        <v>3</v>
      </c>
      <c r="H27" s="12">
        <f t="shared" si="10"/>
        <v>0.8333333333333334</v>
      </c>
      <c r="I27" s="7">
        <f t="shared" si="11"/>
        <v>1</v>
      </c>
      <c r="J27" s="7">
        <f t="shared" si="11"/>
        <v>0</v>
      </c>
      <c r="K27" s="13">
        <f t="shared" si="11"/>
        <v>6</v>
      </c>
      <c r="L27" s="7">
        <f t="shared" si="11"/>
        <v>3</v>
      </c>
      <c r="M27" s="7">
        <f t="shared" si="11"/>
        <v>2</v>
      </c>
      <c r="N27" s="7">
        <f t="shared" si="11"/>
        <v>2</v>
      </c>
      <c r="O27" s="5">
        <f t="shared" si="12"/>
        <v>3</v>
      </c>
      <c r="P27" s="5">
        <f t="shared" si="13"/>
        <v>0.8333333333333334</v>
      </c>
      <c r="Q27" s="1">
        <v>1</v>
      </c>
      <c r="R27" s="1">
        <v>0</v>
      </c>
      <c r="S27" s="34">
        <v>6</v>
      </c>
      <c r="T27" s="1">
        <v>3</v>
      </c>
      <c r="U27" s="1">
        <v>2</v>
      </c>
      <c r="V27" s="1">
        <v>2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373</v>
      </c>
      <c r="B28" s="41">
        <v>2</v>
      </c>
      <c r="C28" s="40" t="s">
        <v>44</v>
      </c>
      <c r="D28" s="40">
        <v>8</v>
      </c>
      <c r="E28" s="40"/>
      <c r="F28" s="39" t="s">
        <v>206</v>
      </c>
      <c r="G28" s="12">
        <f t="shared" si="9"/>
        <v>9</v>
      </c>
      <c r="H28" s="12">
        <f t="shared" si="10"/>
        <v>1.6666666666666667</v>
      </c>
      <c r="I28" s="7">
        <f t="shared" si="11"/>
        <v>0</v>
      </c>
      <c r="J28" s="7">
        <f t="shared" si="11"/>
        <v>1</v>
      </c>
      <c r="K28" s="13">
        <f t="shared" si="11"/>
        <v>6</v>
      </c>
      <c r="L28" s="7">
        <f t="shared" si="11"/>
        <v>7</v>
      </c>
      <c r="M28" s="7">
        <f t="shared" si="11"/>
        <v>6</v>
      </c>
      <c r="N28" s="7">
        <f t="shared" si="11"/>
        <v>3</v>
      </c>
      <c r="O28" s="5">
        <f t="shared" si="12"/>
        <v>9</v>
      </c>
      <c r="P28" s="5">
        <f t="shared" si="13"/>
        <v>1.6666666666666667</v>
      </c>
      <c r="Q28" s="1">
        <v>0</v>
      </c>
      <c r="R28" s="1">
        <v>1</v>
      </c>
      <c r="S28" s="34">
        <v>6</v>
      </c>
      <c r="T28" s="1">
        <v>7</v>
      </c>
      <c r="U28" s="1">
        <v>6</v>
      </c>
      <c r="V28" s="1">
        <v>3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 t="s">
        <v>373</v>
      </c>
      <c r="B29" s="41">
        <v>3</v>
      </c>
      <c r="C29" s="40" t="s">
        <v>44</v>
      </c>
      <c r="D29" s="40">
        <v>9</v>
      </c>
      <c r="E29" s="40"/>
      <c r="F29" s="39" t="s">
        <v>210</v>
      </c>
      <c r="G29" s="12">
        <f t="shared" si="9"/>
        <v>2.3823529411764706</v>
      </c>
      <c r="H29" s="12">
        <f t="shared" si="10"/>
        <v>1.2352941176470587</v>
      </c>
      <c r="I29" s="7">
        <f t="shared" si="11"/>
        <v>1</v>
      </c>
      <c r="J29" s="7">
        <f t="shared" si="11"/>
        <v>0</v>
      </c>
      <c r="K29" s="13">
        <f t="shared" si="11"/>
        <v>11.333333333333334</v>
      </c>
      <c r="L29" s="7">
        <f t="shared" si="11"/>
        <v>10</v>
      </c>
      <c r="M29" s="7">
        <f t="shared" si="11"/>
        <v>3</v>
      </c>
      <c r="N29" s="7">
        <f t="shared" si="11"/>
        <v>4</v>
      </c>
      <c r="O29" s="5">
        <f>U29/S29*9</f>
        <v>2.3823529411764706</v>
      </c>
      <c r="P29" s="5">
        <f>(T29+V29)/S29</f>
        <v>1.2352941176470587</v>
      </c>
      <c r="Q29" s="1">
        <v>1</v>
      </c>
      <c r="R29" s="1">
        <v>0</v>
      </c>
      <c r="S29" s="34">
        <v>11.333333333333334</v>
      </c>
      <c r="T29" s="1">
        <v>10</v>
      </c>
      <c r="U29" s="1">
        <v>3</v>
      </c>
      <c r="V29" s="1">
        <v>4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5.466942148760331</v>
      </c>
      <c r="H30" s="18">
        <f t="shared" si="10"/>
        <v>1.462809917355372</v>
      </c>
      <c r="I30" s="15">
        <f aca="true" t="shared" si="16" ref="I30:N30">SUM(I21:I29)</f>
        <v>7</v>
      </c>
      <c r="J30" s="15">
        <f t="shared" si="16"/>
        <v>2</v>
      </c>
      <c r="K30" s="19">
        <f t="shared" si="16"/>
        <v>80.66666666666667</v>
      </c>
      <c r="L30" s="15">
        <f t="shared" si="16"/>
        <v>88</v>
      </c>
      <c r="M30" s="15">
        <f t="shared" si="16"/>
        <v>49</v>
      </c>
      <c r="N30" s="16">
        <f t="shared" si="16"/>
        <v>30</v>
      </c>
    </row>
    <row r="31" spans="1:14" ht="15">
      <c r="A31" s="7">
        <f>A18+A30</f>
        <v>256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 t="s">
        <v>45</v>
      </c>
      <c r="B36" s="41">
        <v>2</v>
      </c>
      <c r="C36" s="40" t="s">
        <v>44</v>
      </c>
      <c r="D36" s="40" t="s">
        <v>18</v>
      </c>
      <c r="E36" s="40"/>
      <c r="F36" s="39" t="s">
        <v>204</v>
      </c>
      <c r="G36" s="7">
        <v>1</v>
      </c>
      <c r="N36" s="7"/>
    </row>
    <row r="37" spans="1:14" ht="15">
      <c r="A37" s="40"/>
      <c r="B37" s="41">
        <v>2</v>
      </c>
      <c r="C37" s="40" t="s">
        <v>43</v>
      </c>
      <c r="D37" s="40" t="s">
        <v>45</v>
      </c>
      <c r="E37" s="40"/>
      <c r="F37" s="39" t="s">
        <v>205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 t="s">
        <v>372</v>
      </c>
      <c r="B38" s="41">
        <v>3</v>
      </c>
      <c r="C38" s="40" t="s">
        <v>41</v>
      </c>
      <c r="D38" s="40" t="s">
        <v>45</v>
      </c>
      <c r="E38" s="40"/>
      <c r="F38" s="39" t="s">
        <v>202</v>
      </c>
      <c r="G38" s="7">
        <v>3</v>
      </c>
      <c r="H38" s="7"/>
      <c r="I38" s="40"/>
      <c r="J38" s="41"/>
      <c r="K38" s="40"/>
      <c r="L38" s="40"/>
      <c r="M38" s="40"/>
      <c r="N38" s="39"/>
    </row>
    <row r="39" spans="1:14" ht="15">
      <c r="A39" s="40"/>
      <c r="B39" s="41">
        <v>2</v>
      </c>
      <c r="C39" s="40" t="s">
        <v>41</v>
      </c>
      <c r="D39" s="40" t="s">
        <v>14</v>
      </c>
      <c r="E39" s="40"/>
      <c r="F39" s="39" t="s">
        <v>207</v>
      </c>
      <c r="G39" s="7">
        <v>4</v>
      </c>
      <c r="H39" s="7"/>
      <c r="I39" s="40"/>
      <c r="J39" s="41"/>
      <c r="K39" s="40"/>
      <c r="L39" s="40"/>
      <c r="M39" s="40"/>
      <c r="N39" s="39"/>
    </row>
    <row r="40" spans="1:14" ht="15">
      <c r="A40" s="40"/>
      <c r="B40" s="41">
        <v>3</v>
      </c>
      <c r="C40" s="40" t="s">
        <v>43</v>
      </c>
      <c r="D40" s="40" t="s">
        <v>19</v>
      </c>
      <c r="E40" s="40"/>
      <c r="F40" s="39" t="s">
        <v>208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209</v>
      </c>
      <c r="G41" s="7">
        <v>6</v>
      </c>
      <c r="H41" s="7"/>
      <c r="I41" s="7"/>
      <c r="J41" s="7"/>
      <c r="K41" s="7"/>
      <c r="L41" s="7"/>
      <c r="M41" s="7"/>
      <c r="N41" s="7"/>
    </row>
    <row r="42" spans="1:9" ht="15">
      <c r="A42" s="40" t="s">
        <v>372</v>
      </c>
      <c r="B42" s="41">
        <v>3</v>
      </c>
      <c r="C42" s="40" t="s">
        <v>52</v>
      </c>
      <c r="D42" s="40" t="s">
        <v>45</v>
      </c>
      <c r="E42" s="40"/>
      <c r="F42" s="39" t="s">
        <v>203</v>
      </c>
      <c r="G42" s="7">
        <v>7</v>
      </c>
      <c r="H42" s="7"/>
      <c r="I42" s="7"/>
    </row>
    <row r="43" spans="1:14" ht="15">
      <c r="A43" s="40"/>
      <c r="B43" s="41">
        <v>3</v>
      </c>
      <c r="C43" s="40" t="s">
        <v>44</v>
      </c>
      <c r="D43" s="40" t="s">
        <v>19</v>
      </c>
      <c r="E43" s="40"/>
      <c r="F43" s="39" t="s">
        <v>211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43</v>
      </c>
      <c r="D44" s="40" t="s">
        <v>18</v>
      </c>
      <c r="E44" s="40"/>
      <c r="F44" s="39" t="s">
        <v>212</v>
      </c>
      <c r="G44" s="7">
        <v>9</v>
      </c>
    </row>
    <row r="45" spans="1:7" ht="15">
      <c r="A45" s="40"/>
      <c r="B45" s="41">
        <v>3</v>
      </c>
      <c r="C45" s="40" t="s">
        <v>51</v>
      </c>
      <c r="D45" s="40" t="s">
        <v>19</v>
      </c>
      <c r="E45" s="40"/>
      <c r="F45" s="39" t="s">
        <v>213</v>
      </c>
      <c r="G45" s="7">
        <v>10</v>
      </c>
    </row>
    <row r="46" spans="1:7" ht="15">
      <c r="A46" s="40"/>
      <c r="B46" s="41">
        <v>3</v>
      </c>
      <c r="C46" s="40" t="s">
        <v>43</v>
      </c>
      <c r="D46" s="40" t="s">
        <v>45</v>
      </c>
      <c r="E46" s="40"/>
      <c r="F46" s="39" t="s">
        <v>214</v>
      </c>
      <c r="G46" s="7">
        <v>11</v>
      </c>
    </row>
    <row r="47" spans="1:7" ht="15">
      <c r="A47" s="40"/>
      <c r="B47" s="41">
        <v>3</v>
      </c>
      <c r="C47" s="40" t="s">
        <v>42</v>
      </c>
      <c r="D47" s="40" t="s">
        <v>45</v>
      </c>
      <c r="E47" s="40"/>
      <c r="F47" s="39" t="s">
        <v>215</v>
      </c>
      <c r="G47" s="7">
        <v>12</v>
      </c>
    </row>
    <row r="48" spans="1:7" ht="15">
      <c r="A48" s="40"/>
      <c r="B48" s="41">
        <v>3</v>
      </c>
      <c r="C48" s="40" t="s">
        <v>43</v>
      </c>
      <c r="D48" s="40" t="s">
        <v>45</v>
      </c>
      <c r="E48" s="40"/>
      <c r="F48" s="39" t="s">
        <v>216</v>
      </c>
      <c r="G48" s="7">
        <v>13</v>
      </c>
    </row>
    <row r="49" spans="1:7" ht="15">
      <c r="A49" s="40"/>
      <c r="B49" s="41">
        <v>3</v>
      </c>
      <c r="C49" s="40" t="s">
        <v>65</v>
      </c>
      <c r="D49" s="40" t="s">
        <v>19</v>
      </c>
      <c r="E49" s="40"/>
      <c r="F49" s="39" t="s">
        <v>217</v>
      </c>
      <c r="G49" s="7">
        <v>14</v>
      </c>
    </row>
    <row r="50" spans="1:7" ht="15">
      <c r="A50" s="40"/>
      <c r="B50" s="41">
        <v>3</v>
      </c>
      <c r="C50" s="40" t="s">
        <v>42</v>
      </c>
      <c r="D50" s="40" t="s">
        <v>45</v>
      </c>
      <c r="E50" s="40"/>
      <c r="F50" s="39" t="s">
        <v>218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68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219</v>
      </c>
      <c r="G4" s="11">
        <f aca="true" t="shared" si="0" ref="G4:G18">J4/H4</f>
        <v>0.32432432432432434</v>
      </c>
      <c r="H4" s="7">
        <f aca="true" t="shared" si="1" ref="H4:H17">P4-X4</f>
        <v>37</v>
      </c>
      <c r="I4" s="7">
        <f aca="true" t="shared" si="2" ref="I4:I17">Q4-Y4</f>
        <v>5</v>
      </c>
      <c r="J4" s="7">
        <f aca="true" t="shared" si="3" ref="J4:J17">R4-Z4</f>
        <v>12</v>
      </c>
      <c r="K4" s="7">
        <f aca="true" t="shared" si="4" ref="K4:K17">S4-AA4</f>
        <v>0</v>
      </c>
      <c r="L4" s="7">
        <f aca="true" t="shared" si="5" ref="L4:L17">T4-AB4</f>
        <v>5</v>
      </c>
      <c r="M4" s="7">
        <f aca="true" t="shared" si="6" ref="M4:M17">I4+L4-K4</f>
        <v>10</v>
      </c>
      <c r="N4" s="7">
        <f aca="true" t="shared" si="7" ref="N4:N17">V4-AD4</f>
        <v>0</v>
      </c>
      <c r="O4" s="4">
        <f aca="true" t="shared" si="8" ref="O4:O17">R4/P4</f>
        <v>0.32432432432432434</v>
      </c>
      <c r="P4" s="1">
        <v>37</v>
      </c>
      <c r="Q4" s="1">
        <v>5</v>
      </c>
      <c r="R4" s="1">
        <v>12</v>
      </c>
      <c r="S4" s="1">
        <v>0</v>
      </c>
      <c r="T4" s="1">
        <v>5</v>
      </c>
      <c r="U4" s="1">
        <f aca="true" t="shared" si="9" ref="U4:U17">Q4+T4-S4</f>
        <v>10</v>
      </c>
      <c r="V4" s="1">
        <v>0</v>
      </c>
      <c r="W4" s="4" t="e">
        <f aca="true" t="shared" si="10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7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220</v>
      </c>
      <c r="G5" s="11">
        <f t="shared" si="0"/>
        <v>0.2727272727272727</v>
      </c>
      <c r="H5" s="7">
        <f t="shared" si="1"/>
        <v>33</v>
      </c>
      <c r="I5" s="7">
        <f t="shared" si="2"/>
        <v>8</v>
      </c>
      <c r="J5" s="7">
        <f t="shared" si="3"/>
        <v>9</v>
      </c>
      <c r="K5" s="7">
        <f t="shared" si="4"/>
        <v>2</v>
      </c>
      <c r="L5" s="7">
        <f t="shared" si="5"/>
        <v>6</v>
      </c>
      <c r="M5" s="7">
        <f t="shared" si="6"/>
        <v>12</v>
      </c>
      <c r="N5" s="7">
        <f t="shared" si="7"/>
        <v>0</v>
      </c>
      <c r="O5" s="4">
        <f t="shared" si="8"/>
        <v>0.2727272727272727</v>
      </c>
      <c r="P5" s="1">
        <v>33</v>
      </c>
      <c r="Q5" s="1">
        <v>8</v>
      </c>
      <c r="R5" s="1">
        <v>9</v>
      </c>
      <c r="S5" s="1">
        <v>2</v>
      </c>
      <c r="T5" s="1">
        <v>6</v>
      </c>
      <c r="U5" s="1">
        <f>Q5+T5-S5</f>
        <v>12</v>
      </c>
      <c r="V5" s="1">
        <v>0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65</v>
      </c>
      <c r="D6" s="40" t="s">
        <v>15</v>
      </c>
      <c r="E6" s="40"/>
      <c r="F6" s="39" t="s">
        <v>221</v>
      </c>
      <c r="G6" s="11">
        <f t="shared" si="0"/>
        <v>0.2978723404255319</v>
      </c>
      <c r="H6" s="7">
        <f t="shared" si="1"/>
        <v>47</v>
      </c>
      <c r="I6" s="7">
        <f t="shared" si="2"/>
        <v>5</v>
      </c>
      <c r="J6" s="7">
        <f t="shared" si="3"/>
        <v>14</v>
      </c>
      <c r="K6" s="7">
        <f t="shared" si="4"/>
        <v>2</v>
      </c>
      <c r="L6" s="7">
        <f t="shared" si="5"/>
        <v>7</v>
      </c>
      <c r="M6" s="7">
        <f t="shared" si="6"/>
        <v>10</v>
      </c>
      <c r="N6" s="7">
        <f t="shared" si="7"/>
        <v>0</v>
      </c>
      <c r="O6" s="4">
        <f t="shared" si="8"/>
        <v>0.2978723404255319</v>
      </c>
      <c r="P6" s="1">
        <v>47</v>
      </c>
      <c r="Q6" s="1">
        <v>5</v>
      </c>
      <c r="R6" s="1">
        <v>14</v>
      </c>
      <c r="S6" s="1">
        <v>2</v>
      </c>
      <c r="T6" s="1">
        <v>7</v>
      </c>
      <c r="U6" s="1">
        <f t="shared" si="9"/>
        <v>10</v>
      </c>
      <c r="V6" s="1">
        <v>0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222</v>
      </c>
      <c r="G7" s="11">
        <f t="shared" si="0"/>
        <v>0</v>
      </c>
      <c r="H7" s="7">
        <f t="shared" si="1"/>
        <v>9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0</v>
      </c>
      <c r="N7" s="7">
        <f t="shared" si="7"/>
        <v>0</v>
      </c>
      <c r="O7" s="4">
        <f t="shared" si="8"/>
        <v>0</v>
      </c>
      <c r="P7" s="1">
        <v>9</v>
      </c>
      <c r="Q7" s="1">
        <v>0</v>
      </c>
      <c r="R7" s="1">
        <v>0</v>
      </c>
      <c r="S7" s="1">
        <v>0</v>
      </c>
      <c r="T7" s="1">
        <v>0</v>
      </c>
      <c r="U7" s="1">
        <f t="shared" si="9"/>
        <v>0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ht="15">
      <c r="A8" s="40">
        <v>10</v>
      </c>
      <c r="B8" s="41">
        <v>3</v>
      </c>
      <c r="C8" s="40" t="s">
        <v>39</v>
      </c>
      <c r="D8" s="40" t="s">
        <v>72</v>
      </c>
      <c r="E8" s="40" t="s">
        <v>15</v>
      </c>
      <c r="F8" s="39" t="s">
        <v>223</v>
      </c>
      <c r="G8" s="11">
        <f t="shared" si="0"/>
        <v>0.21052631578947367</v>
      </c>
      <c r="H8" s="7">
        <f t="shared" si="1"/>
        <v>38</v>
      </c>
      <c r="I8" s="7">
        <f t="shared" si="2"/>
        <v>4</v>
      </c>
      <c r="J8" s="7">
        <f t="shared" si="3"/>
        <v>8</v>
      </c>
      <c r="K8" s="7">
        <f t="shared" si="4"/>
        <v>0</v>
      </c>
      <c r="L8" s="7">
        <f t="shared" si="5"/>
        <v>1</v>
      </c>
      <c r="M8" s="7">
        <f t="shared" si="6"/>
        <v>5</v>
      </c>
      <c r="N8" s="7">
        <f t="shared" si="7"/>
        <v>1</v>
      </c>
      <c r="O8" s="4">
        <f t="shared" si="8"/>
        <v>0.21052631578947367</v>
      </c>
      <c r="P8" s="1">
        <v>38</v>
      </c>
      <c r="Q8" s="1">
        <v>4</v>
      </c>
      <c r="R8" s="1">
        <v>8</v>
      </c>
      <c r="S8" s="1">
        <v>0</v>
      </c>
      <c r="T8" s="1">
        <v>1</v>
      </c>
      <c r="U8" s="1">
        <f t="shared" si="9"/>
        <v>5</v>
      </c>
      <c r="V8" s="1">
        <v>1</v>
      </c>
      <c r="W8" s="4" t="e">
        <f t="shared" si="10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11"/>
        <v>0</v>
      </c>
      <c r="AD8" s="1">
        <v>0</v>
      </c>
    </row>
    <row r="9" spans="1:30" ht="15">
      <c r="A9" s="40"/>
      <c r="B9" s="41">
        <v>2</v>
      </c>
      <c r="C9" s="40" t="s">
        <v>52</v>
      </c>
      <c r="D9" s="40" t="s">
        <v>16</v>
      </c>
      <c r="E9" s="40"/>
      <c r="F9" s="39" t="s">
        <v>242</v>
      </c>
      <c r="G9" s="11">
        <f t="shared" si="0"/>
        <v>0.32</v>
      </c>
      <c r="H9" s="7">
        <f t="shared" si="1"/>
        <v>50</v>
      </c>
      <c r="I9" s="7">
        <f t="shared" si="2"/>
        <v>9</v>
      </c>
      <c r="J9" s="7">
        <f t="shared" si="3"/>
        <v>16</v>
      </c>
      <c r="K9" s="7">
        <f t="shared" si="4"/>
        <v>1</v>
      </c>
      <c r="L9" s="7">
        <f t="shared" si="5"/>
        <v>6</v>
      </c>
      <c r="M9" s="7">
        <f t="shared" si="6"/>
        <v>14</v>
      </c>
      <c r="N9" s="7">
        <f t="shared" si="7"/>
        <v>0</v>
      </c>
      <c r="O9" s="4">
        <f t="shared" si="8"/>
        <v>0.32</v>
      </c>
      <c r="P9" s="1">
        <v>50</v>
      </c>
      <c r="Q9" s="1">
        <v>9</v>
      </c>
      <c r="R9" s="1">
        <v>16</v>
      </c>
      <c r="S9" s="1">
        <v>1</v>
      </c>
      <c r="T9" s="1">
        <v>6</v>
      </c>
      <c r="U9" s="1">
        <f t="shared" si="9"/>
        <v>14</v>
      </c>
      <c r="V9" s="1">
        <v>0</v>
      </c>
      <c r="W9" s="4" t="e">
        <f t="shared" si="10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11"/>
        <v>0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225</v>
      </c>
      <c r="G10" s="11">
        <f t="shared" si="0"/>
        <v>0.2909090909090909</v>
      </c>
      <c r="H10" s="7">
        <f t="shared" si="1"/>
        <v>55</v>
      </c>
      <c r="I10" s="7">
        <f t="shared" si="2"/>
        <v>11</v>
      </c>
      <c r="J10" s="7">
        <f t="shared" si="3"/>
        <v>16</v>
      </c>
      <c r="K10" s="7">
        <f t="shared" si="4"/>
        <v>3</v>
      </c>
      <c r="L10" s="7">
        <f t="shared" si="5"/>
        <v>9</v>
      </c>
      <c r="M10" s="7">
        <f t="shared" si="6"/>
        <v>17</v>
      </c>
      <c r="N10" s="7">
        <f t="shared" si="7"/>
        <v>0</v>
      </c>
      <c r="O10" s="4">
        <f t="shared" si="8"/>
        <v>0.2909090909090909</v>
      </c>
      <c r="P10" s="1">
        <v>55</v>
      </c>
      <c r="Q10" s="1">
        <v>11</v>
      </c>
      <c r="R10" s="1">
        <v>16</v>
      </c>
      <c r="S10" s="1">
        <v>3</v>
      </c>
      <c r="T10" s="1">
        <v>9</v>
      </c>
      <c r="U10" s="1">
        <f>Q10+T10-S10</f>
        <v>17</v>
      </c>
      <c r="V10" s="1">
        <v>0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373</v>
      </c>
      <c r="B11" s="41">
        <v>2</v>
      </c>
      <c r="C11" s="40" t="s">
        <v>40</v>
      </c>
      <c r="D11" s="40" t="s">
        <v>74</v>
      </c>
      <c r="E11" s="40" t="s">
        <v>18</v>
      </c>
      <c r="F11" s="39" t="s">
        <v>243</v>
      </c>
      <c r="G11" s="11">
        <f t="shared" si="0"/>
        <v>0.18181818181818182</v>
      </c>
      <c r="H11" s="7">
        <f t="shared" si="1"/>
        <v>33</v>
      </c>
      <c r="I11" s="7">
        <f t="shared" si="2"/>
        <v>4</v>
      </c>
      <c r="J11" s="7">
        <f t="shared" si="3"/>
        <v>6</v>
      </c>
      <c r="K11" s="7">
        <f t="shared" si="4"/>
        <v>0</v>
      </c>
      <c r="L11" s="7">
        <f t="shared" si="5"/>
        <v>4</v>
      </c>
      <c r="M11" s="7">
        <f t="shared" si="6"/>
        <v>8</v>
      </c>
      <c r="N11" s="7">
        <f t="shared" si="7"/>
        <v>0</v>
      </c>
      <c r="O11" s="4">
        <f t="shared" si="8"/>
        <v>0.18181818181818182</v>
      </c>
      <c r="P11" s="1">
        <v>33</v>
      </c>
      <c r="Q11" s="1">
        <v>4</v>
      </c>
      <c r="R11" s="1">
        <v>6</v>
      </c>
      <c r="S11" s="1">
        <v>0</v>
      </c>
      <c r="T11" s="1">
        <v>4</v>
      </c>
      <c r="U11" s="1">
        <f t="shared" si="9"/>
        <v>8</v>
      </c>
      <c r="V11" s="1">
        <v>0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227</v>
      </c>
      <c r="G12" s="11">
        <f t="shared" si="0"/>
        <v>0.3695652173913043</v>
      </c>
      <c r="H12" s="7">
        <f t="shared" si="1"/>
        <v>46</v>
      </c>
      <c r="I12" s="7">
        <f t="shared" si="2"/>
        <v>10</v>
      </c>
      <c r="J12" s="7">
        <f t="shared" si="3"/>
        <v>17</v>
      </c>
      <c r="K12" s="7">
        <f t="shared" si="4"/>
        <v>2</v>
      </c>
      <c r="L12" s="7">
        <f t="shared" si="5"/>
        <v>4</v>
      </c>
      <c r="M12" s="7">
        <f t="shared" si="6"/>
        <v>12</v>
      </c>
      <c r="N12" s="7">
        <f t="shared" si="7"/>
        <v>0</v>
      </c>
      <c r="O12" s="4">
        <f t="shared" si="8"/>
        <v>0.3695652173913043</v>
      </c>
      <c r="P12" s="1">
        <v>46</v>
      </c>
      <c r="Q12" s="1">
        <v>10</v>
      </c>
      <c r="R12" s="1">
        <v>17</v>
      </c>
      <c r="S12" s="1">
        <v>2</v>
      </c>
      <c r="T12" s="1">
        <v>4</v>
      </c>
      <c r="U12" s="1">
        <f t="shared" si="9"/>
        <v>12</v>
      </c>
      <c r="V12" s="1">
        <v>0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228</v>
      </c>
      <c r="G13" s="11">
        <f t="shared" si="0"/>
        <v>0.375</v>
      </c>
      <c r="H13" s="7">
        <f t="shared" si="1"/>
        <v>32</v>
      </c>
      <c r="I13" s="7">
        <f t="shared" si="2"/>
        <v>8</v>
      </c>
      <c r="J13" s="7">
        <f t="shared" si="3"/>
        <v>12</v>
      </c>
      <c r="K13" s="7">
        <f t="shared" si="4"/>
        <v>1</v>
      </c>
      <c r="L13" s="7">
        <f t="shared" si="5"/>
        <v>4</v>
      </c>
      <c r="M13" s="7">
        <f t="shared" si="6"/>
        <v>11</v>
      </c>
      <c r="N13" s="7">
        <f t="shared" si="7"/>
        <v>2</v>
      </c>
      <c r="O13" s="4">
        <f t="shared" si="8"/>
        <v>0.375</v>
      </c>
      <c r="P13" s="1">
        <v>32</v>
      </c>
      <c r="Q13" s="1">
        <v>8</v>
      </c>
      <c r="R13" s="1">
        <v>12</v>
      </c>
      <c r="S13" s="1">
        <v>1</v>
      </c>
      <c r="T13" s="1">
        <v>4</v>
      </c>
      <c r="U13" s="1">
        <f t="shared" si="9"/>
        <v>11</v>
      </c>
      <c r="V13" s="1">
        <v>2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229</v>
      </c>
      <c r="G14" s="11">
        <f t="shared" si="0"/>
        <v>0.4166666666666667</v>
      </c>
      <c r="H14" s="7">
        <f t="shared" si="1"/>
        <v>12</v>
      </c>
      <c r="I14" s="7">
        <f t="shared" si="2"/>
        <v>2</v>
      </c>
      <c r="J14" s="7">
        <f t="shared" si="3"/>
        <v>5</v>
      </c>
      <c r="K14" s="7">
        <f t="shared" si="4"/>
        <v>1</v>
      </c>
      <c r="L14" s="7">
        <f t="shared" si="5"/>
        <v>2</v>
      </c>
      <c r="M14" s="7">
        <f t="shared" si="6"/>
        <v>3</v>
      </c>
      <c r="N14" s="7">
        <f t="shared" si="7"/>
        <v>0</v>
      </c>
      <c r="O14" s="4">
        <f t="shared" si="8"/>
        <v>0.4166666666666667</v>
      </c>
      <c r="P14" s="1">
        <v>12</v>
      </c>
      <c r="Q14" s="1">
        <v>2</v>
      </c>
      <c r="R14" s="1">
        <v>5</v>
      </c>
      <c r="S14" s="1">
        <v>1</v>
      </c>
      <c r="T14" s="1">
        <v>2</v>
      </c>
      <c r="U14" s="1">
        <f t="shared" si="9"/>
        <v>3</v>
      </c>
      <c r="V14" s="1">
        <v>0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39</v>
      </c>
      <c r="D15" s="40" t="s">
        <v>19</v>
      </c>
      <c r="E15" s="40"/>
      <c r="F15" s="39" t="s">
        <v>230</v>
      </c>
      <c r="G15" s="11">
        <f t="shared" si="0"/>
        <v>0.19607843137254902</v>
      </c>
      <c r="H15" s="7">
        <f t="shared" si="1"/>
        <v>51</v>
      </c>
      <c r="I15" s="7">
        <f t="shared" si="2"/>
        <v>6</v>
      </c>
      <c r="J15" s="7">
        <f t="shared" si="3"/>
        <v>10</v>
      </c>
      <c r="K15" s="7">
        <f t="shared" si="4"/>
        <v>0</v>
      </c>
      <c r="L15" s="7">
        <f t="shared" si="5"/>
        <v>7</v>
      </c>
      <c r="M15" s="7">
        <f t="shared" si="6"/>
        <v>13</v>
      </c>
      <c r="N15" s="7">
        <f t="shared" si="7"/>
        <v>0</v>
      </c>
      <c r="O15" s="4">
        <f t="shared" si="8"/>
        <v>0.19607843137254902</v>
      </c>
      <c r="P15" s="1">
        <v>51</v>
      </c>
      <c r="Q15" s="1">
        <v>6</v>
      </c>
      <c r="R15" s="1">
        <v>10</v>
      </c>
      <c r="S15" s="1">
        <v>0</v>
      </c>
      <c r="T15" s="1">
        <v>7</v>
      </c>
      <c r="U15" s="1">
        <f t="shared" si="9"/>
        <v>13</v>
      </c>
      <c r="V15" s="1">
        <v>0</v>
      </c>
      <c r="W15" s="4" t="e">
        <f t="shared" si="10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11"/>
        <v>0</v>
      </c>
      <c r="AD15" s="1">
        <v>0</v>
      </c>
    </row>
    <row r="16" spans="1:30" ht="15">
      <c r="A16" s="40">
        <v>6</v>
      </c>
      <c r="B16" s="41">
        <v>3</v>
      </c>
      <c r="C16" s="40" t="s">
        <v>41</v>
      </c>
      <c r="D16" s="40" t="s">
        <v>19</v>
      </c>
      <c r="E16" s="40"/>
      <c r="F16" s="39" t="s">
        <v>231</v>
      </c>
      <c r="G16" s="11">
        <f t="shared" si="0"/>
        <v>0.2222222222222222</v>
      </c>
      <c r="H16" s="7">
        <f t="shared" si="1"/>
        <v>27</v>
      </c>
      <c r="I16" s="7">
        <f t="shared" si="2"/>
        <v>2</v>
      </c>
      <c r="J16" s="7">
        <f t="shared" si="3"/>
        <v>6</v>
      </c>
      <c r="K16" s="7">
        <f t="shared" si="4"/>
        <v>0</v>
      </c>
      <c r="L16" s="7">
        <f t="shared" si="5"/>
        <v>1</v>
      </c>
      <c r="M16" s="7">
        <f t="shared" si="6"/>
        <v>3</v>
      </c>
      <c r="N16" s="7">
        <f t="shared" si="7"/>
        <v>0</v>
      </c>
      <c r="O16" s="4">
        <f t="shared" si="8"/>
        <v>0.2222222222222222</v>
      </c>
      <c r="P16" s="1">
        <v>27</v>
      </c>
      <c r="Q16" s="1">
        <v>2</v>
      </c>
      <c r="R16" s="1">
        <v>6</v>
      </c>
      <c r="S16" s="1">
        <v>0</v>
      </c>
      <c r="T16" s="1">
        <v>1</v>
      </c>
      <c r="U16" s="1">
        <f t="shared" si="9"/>
        <v>3</v>
      </c>
      <c r="V16" s="1">
        <v>0</v>
      </c>
      <c r="W16" s="4" t="e">
        <f t="shared" si="10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11"/>
        <v>0</v>
      </c>
      <c r="AD16" s="1">
        <v>0</v>
      </c>
    </row>
    <row r="17" spans="1:30" ht="15.75" thickBot="1">
      <c r="A17" s="40">
        <v>17</v>
      </c>
      <c r="B17" s="41">
        <v>3</v>
      </c>
      <c r="C17" s="40" t="s">
        <v>41</v>
      </c>
      <c r="D17" s="40" t="s">
        <v>20</v>
      </c>
      <c r="E17" s="40"/>
      <c r="F17" s="39" t="s">
        <v>232</v>
      </c>
      <c r="G17" s="11">
        <f t="shared" si="0"/>
        <v>0.2857142857142857</v>
      </c>
      <c r="H17" s="7">
        <f t="shared" si="1"/>
        <v>42</v>
      </c>
      <c r="I17" s="7">
        <f t="shared" si="2"/>
        <v>1</v>
      </c>
      <c r="J17" s="7">
        <f t="shared" si="3"/>
        <v>12</v>
      </c>
      <c r="K17" s="7">
        <f t="shared" si="4"/>
        <v>0</v>
      </c>
      <c r="L17" s="7">
        <f t="shared" si="5"/>
        <v>5</v>
      </c>
      <c r="M17" s="7">
        <f t="shared" si="6"/>
        <v>6</v>
      </c>
      <c r="N17" s="7">
        <f t="shared" si="7"/>
        <v>0</v>
      </c>
      <c r="O17" s="4">
        <f t="shared" si="8"/>
        <v>0.2857142857142857</v>
      </c>
      <c r="P17" s="1">
        <v>42</v>
      </c>
      <c r="Q17" s="1">
        <v>1</v>
      </c>
      <c r="R17" s="1">
        <v>12</v>
      </c>
      <c r="S17" s="1">
        <v>0</v>
      </c>
      <c r="T17" s="1">
        <v>5</v>
      </c>
      <c r="U17" s="1">
        <f t="shared" si="9"/>
        <v>6</v>
      </c>
      <c r="V17" s="1">
        <v>0</v>
      </c>
      <c r="W17" s="4" t="e">
        <f t="shared" si="10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11"/>
        <v>0</v>
      </c>
      <c r="AD17" s="1">
        <v>0</v>
      </c>
    </row>
    <row r="18" spans="1:14" ht="15.75" thickBot="1">
      <c r="A18" s="7">
        <f>SUM(A4:A17)</f>
        <v>141</v>
      </c>
      <c r="B18" s="7"/>
      <c r="C18" s="7"/>
      <c r="D18" s="7"/>
      <c r="E18" s="7"/>
      <c r="F18" s="10"/>
      <c r="G18" s="14">
        <f t="shared" si="0"/>
        <v>0.279296875</v>
      </c>
      <c r="H18" s="15">
        <f aca="true" t="shared" si="12" ref="H18:N18">SUM(H4:H17)</f>
        <v>512</v>
      </c>
      <c r="I18" s="15">
        <f t="shared" si="12"/>
        <v>75</v>
      </c>
      <c r="J18" s="15">
        <f t="shared" si="12"/>
        <v>143</v>
      </c>
      <c r="K18" s="15">
        <f t="shared" si="12"/>
        <v>12</v>
      </c>
      <c r="L18" s="15">
        <f t="shared" si="12"/>
        <v>61</v>
      </c>
      <c r="M18" s="15">
        <f t="shared" si="12"/>
        <v>124</v>
      </c>
      <c r="N18" s="16">
        <f t="shared" si="12"/>
        <v>3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40</v>
      </c>
      <c r="B21" s="41">
        <v>2</v>
      </c>
      <c r="C21" s="40" t="s">
        <v>42</v>
      </c>
      <c r="D21" s="40">
        <v>1</v>
      </c>
      <c r="E21" s="40"/>
      <c r="F21" s="39" t="s">
        <v>233</v>
      </c>
      <c r="G21" s="12">
        <f aca="true" t="shared" si="13" ref="G21:G30">M21/K21*9</f>
        <v>5.120689655172414</v>
      </c>
      <c r="H21" s="12">
        <f aca="true" t="shared" si="14" ref="H21:H30">(L21+N21)/K21</f>
        <v>1.0862068965517242</v>
      </c>
      <c r="I21" s="7">
        <f aca="true" t="shared" si="15" ref="I21:I29">Q21-Y21</f>
        <v>0</v>
      </c>
      <c r="J21" s="7">
        <f aca="true" t="shared" si="16" ref="J21:J29">R21-Z21</f>
        <v>0</v>
      </c>
      <c r="K21" s="13">
        <f aca="true" t="shared" si="17" ref="K21:K29">S21-AA21</f>
        <v>19.333333333333332</v>
      </c>
      <c r="L21" s="7">
        <f aca="true" t="shared" si="18" ref="L21:L29">T21-AB21</f>
        <v>16</v>
      </c>
      <c r="M21" s="7">
        <f aca="true" t="shared" si="19" ref="M21:M29">U21-AC21</f>
        <v>11</v>
      </c>
      <c r="N21" s="7">
        <f aca="true" t="shared" si="20" ref="N21:N29">V21-AD21</f>
        <v>5</v>
      </c>
      <c r="O21" s="5">
        <f aca="true" t="shared" si="21" ref="O21:O29">U21/S21*9</f>
        <v>5.120689655172414</v>
      </c>
      <c r="P21" s="5">
        <f aca="true" t="shared" si="22" ref="P21:P29">(T21+V21)/S21</f>
        <v>1.0862068965517242</v>
      </c>
      <c r="Q21" s="1">
        <v>0</v>
      </c>
      <c r="R21" s="1">
        <v>0</v>
      </c>
      <c r="S21" s="34">
        <v>19.333333333333332</v>
      </c>
      <c r="T21" s="1">
        <v>16</v>
      </c>
      <c r="U21" s="1">
        <v>11</v>
      </c>
      <c r="V21" s="1">
        <v>5</v>
      </c>
      <c r="W21" s="5" t="e">
        <f aca="true" t="shared" si="23" ref="W21:W29">AC21/AA21*9</f>
        <v>#DIV/0!</v>
      </c>
      <c r="X21" s="5" t="e">
        <f aca="true" t="shared" si="24" ref="X21:X29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7</v>
      </c>
      <c r="B22" s="41">
        <v>2</v>
      </c>
      <c r="C22" s="40" t="s">
        <v>42</v>
      </c>
      <c r="D22" s="40">
        <v>2</v>
      </c>
      <c r="E22" s="40"/>
      <c r="F22" s="39" t="s">
        <v>234</v>
      </c>
      <c r="G22" s="12">
        <f t="shared" si="13"/>
        <v>4.846153846153846</v>
      </c>
      <c r="H22" s="12">
        <f t="shared" si="14"/>
        <v>1.3076923076923077</v>
      </c>
      <c r="I22" s="7">
        <f t="shared" si="15"/>
        <v>1</v>
      </c>
      <c r="J22" s="7">
        <f t="shared" si="16"/>
        <v>1</v>
      </c>
      <c r="K22" s="13">
        <f t="shared" si="17"/>
        <v>13</v>
      </c>
      <c r="L22" s="7">
        <f t="shared" si="18"/>
        <v>10</v>
      </c>
      <c r="M22" s="7">
        <f t="shared" si="19"/>
        <v>7</v>
      </c>
      <c r="N22" s="7">
        <f t="shared" si="20"/>
        <v>7</v>
      </c>
      <c r="O22" s="5">
        <f t="shared" si="21"/>
        <v>4.846153846153846</v>
      </c>
      <c r="P22" s="5">
        <f t="shared" si="22"/>
        <v>1.3076923076923077</v>
      </c>
      <c r="Q22" s="1">
        <v>1</v>
      </c>
      <c r="R22" s="1">
        <v>1</v>
      </c>
      <c r="S22" s="1">
        <v>13</v>
      </c>
      <c r="T22" s="1">
        <v>10</v>
      </c>
      <c r="U22" s="1">
        <v>7</v>
      </c>
      <c r="V22" s="1">
        <v>7</v>
      </c>
      <c r="W22" s="5" t="e">
        <f t="shared" si="23"/>
        <v>#DIV/0!</v>
      </c>
      <c r="X22" s="5" t="e">
        <f t="shared" si="24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30</v>
      </c>
      <c r="B23" s="41">
        <v>2</v>
      </c>
      <c r="C23" s="40" t="s">
        <v>43</v>
      </c>
      <c r="D23" s="40">
        <v>3</v>
      </c>
      <c r="E23" s="40"/>
      <c r="F23" s="39" t="s">
        <v>235</v>
      </c>
      <c r="G23" s="12">
        <f t="shared" si="13"/>
        <v>2.25</v>
      </c>
      <c r="H23" s="12">
        <f t="shared" si="14"/>
        <v>0.75</v>
      </c>
      <c r="I23" s="7">
        <f t="shared" si="15"/>
        <v>1</v>
      </c>
      <c r="J23" s="7">
        <f t="shared" si="16"/>
        <v>1</v>
      </c>
      <c r="K23" s="13">
        <f t="shared" si="17"/>
        <v>4</v>
      </c>
      <c r="L23" s="7">
        <f t="shared" si="18"/>
        <v>2</v>
      </c>
      <c r="M23" s="7">
        <f t="shared" si="19"/>
        <v>1</v>
      </c>
      <c r="N23" s="7">
        <f t="shared" si="20"/>
        <v>1</v>
      </c>
      <c r="O23" s="5">
        <f t="shared" si="21"/>
        <v>2.25</v>
      </c>
      <c r="P23" s="5">
        <f t="shared" si="22"/>
        <v>0.75</v>
      </c>
      <c r="Q23" s="1">
        <v>1</v>
      </c>
      <c r="R23" s="1">
        <v>1</v>
      </c>
      <c r="S23" s="1">
        <v>4</v>
      </c>
      <c r="T23" s="1">
        <v>2</v>
      </c>
      <c r="U23" s="1">
        <v>1</v>
      </c>
      <c r="V23" s="1">
        <v>1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6</v>
      </c>
      <c r="B24" s="41">
        <v>3</v>
      </c>
      <c r="C24" s="40" t="s">
        <v>43</v>
      </c>
      <c r="D24" s="40">
        <v>4</v>
      </c>
      <c r="E24" s="40"/>
      <c r="F24" s="39" t="s">
        <v>236</v>
      </c>
      <c r="G24" s="12">
        <f t="shared" si="13"/>
        <v>0</v>
      </c>
      <c r="H24" s="12">
        <f t="shared" si="14"/>
        <v>0.5714285714285714</v>
      </c>
      <c r="I24" s="7">
        <f t="shared" si="15"/>
        <v>0</v>
      </c>
      <c r="J24" s="7">
        <f t="shared" si="16"/>
        <v>0</v>
      </c>
      <c r="K24" s="13">
        <f t="shared" si="17"/>
        <v>7</v>
      </c>
      <c r="L24" s="7">
        <f t="shared" si="18"/>
        <v>2</v>
      </c>
      <c r="M24" s="7">
        <f t="shared" si="19"/>
        <v>0</v>
      </c>
      <c r="N24" s="7">
        <f t="shared" si="20"/>
        <v>2</v>
      </c>
      <c r="O24" s="5">
        <f t="shared" si="21"/>
        <v>0</v>
      </c>
      <c r="P24" s="5">
        <f t="shared" si="22"/>
        <v>0.5714285714285714</v>
      </c>
      <c r="Q24" s="1">
        <v>0</v>
      </c>
      <c r="R24" s="1">
        <v>0</v>
      </c>
      <c r="S24" s="34">
        <v>7</v>
      </c>
      <c r="T24" s="1">
        <v>2</v>
      </c>
      <c r="U24" s="1">
        <v>0</v>
      </c>
      <c r="V24" s="1">
        <v>2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</v>
      </c>
      <c r="B25" s="41">
        <v>3</v>
      </c>
      <c r="C25" s="40" t="s">
        <v>40</v>
      </c>
      <c r="D25" s="40">
        <v>5</v>
      </c>
      <c r="E25" s="40"/>
      <c r="F25" s="39" t="s">
        <v>237</v>
      </c>
      <c r="G25" s="12">
        <f t="shared" si="13"/>
        <v>0</v>
      </c>
      <c r="H25" s="12">
        <f t="shared" si="14"/>
        <v>0.375</v>
      </c>
      <c r="I25" s="7">
        <f t="shared" si="15"/>
        <v>0</v>
      </c>
      <c r="J25" s="7">
        <f t="shared" si="16"/>
        <v>1</v>
      </c>
      <c r="K25" s="13">
        <f t="shared" si="17"/>
        <v>5.333333333333333</v>
      </c>
      <c r="L25" s="7">
        <f t="shared" si="18"/>
        <v>0</v>
      </c>
      <c r="M25" s="7">
        <f t="shared" si="19"/>
        <v>0</v>
      </c>
      <c r="N25" s="7">
        <f t="shared" si="20"/>
        <v>2</v>
      </c>
      <c r="O25" s="5">
        <f t="shared" si="21"/>
        <v>0</v>
      </c>
      <c r="P25" s="5">
        <f t="shared" si="22"/>
        <v>0.375</v>
      </c>
      <c r="Q25" s="1">
        <v>0</v>
      </c>
      <c r="R25" s="1">
        <v>1</v>
      </c>
      <c r="S25" s="34">
        <v>5.333333333333333</v>
      </c>
      <c r="T25" s="1">
        <v>0</v>
      </c>
      <c r="U25" s="1">
        <v>0</v>
      </c>
      <c r="V25" s="1">
        <v>2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 t="s">
        <v>373</v>
      </c>
      <c r="B26" s="41">
        <v>3</v>
      </c>
      <c r="C26" s="40" t="s">
        <v>41</v>
      </c>
      <c r="D26" s="40">
        <v>6</v>
      </c>
      <c r="E26" s="40"/>
      <c r="F26" s="39" t="s">
        <v>249</v>
      </c>
      <c r="G26" s="12">
        <f t="shared" si="13"/>
        <v>4.5</v>
      </c>
      <c r="H26" s="12">
        <f t="shared" si="14"/>
        <v>1.5</v>
      </c>
      <c r="I26" s="7">
        <f t="shared" si="15"/>
        <v>0</v>
      </c>
      <c r="J26" s="7">
        <f t="shared" si="16"/>
        <v>0</v>
      </c>
      <c r="K26" s="13">
        <f t="shared" si="17"/>
        <v>4</v>
      </c>
      <c r="L26" s="7">
        <f t="shared" si="18"/>
        <v>5</v>
      </c>
      <c r="M26" s="7">
        <f t="shared" si="19"/>
        <v>2</v>
      </c>
      <c r="N26" s="7">
        <f t="shared" si="20"/>
        <v>1</v>
      </c>
      <c r="O26" s="5">
        <f t="shared" si="21"/>
        <v>4.5</v>
      </c>
      <c r="P26" s="5">
        <f t="shared" si="22"/>
        <v>1.5</v>
      </c>
      <c r="Q26" s="1">
        <v>0</v>
      </c>
      <c r="R26" s="1">
        <v>0</v>
      </c>
      <c r="S26" s="34">
        <v>4</v>
      </c>
      <c r="T26" s="1">
        <v>5</v>
      </c>
      <c r="U26" s="1">
        <v>2</v>
      </c>
      <c r="V26" s="1">
        <v>1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373</v>
      </c>
      <c r="B27" s="41">
        <v>3</v>
      </c>
      <c r="C27" s="40" t="s">
        <v>39</v>
      </c>
      <c r="D27" s="40">
        <v>7</v>
      </c>
      <c r="E27" s="40"/>
      <c r="F27" s="39" t="s">
        <v>246</v>
      </c>
      <c r="G27" s="12">
        <f t="shared" si="13"/>
        <v>5.785714285714285</v>
      </c>
      <c r="H27" s="12">
        <f t="shared" si="14"/>
        <v>1.5</v>
      </c>
      <c r="I27" s="7">
        <f t="shared" si="15"/>
        <v>0</v>
      </c>
      <c r="J27" s="7">
        <f t="shared" si="16"/>
        <v>0</v>
      </c>
      <c r="K27" s="13">
        <f t="shared" si="17"/>
        <v>4.666666666666667</v>
      </c>
      <c r="L27" s="7">
        <f t="shared" si="18"/>
        <v>6</v>
      </c>
      <c r="M27" s="7">
        <f t="shared" si="19"/>
        <v>3</v>
      </c>
      <c r="N27" s="7">
        <f t="shared" si="20"/>
        <v>1</v>
      </c>
      <c r="O27" s="5">
        <f t="shared" si="21"/>
        <v>5.785714285714285</v>
      </c>
      <c r="P27" s="5">
        <f t="shared" si="22"/>
        <v>1.5</v>
      </c>
      <c r="Q27" s="1">
        <v>0</v>
      </c>
      <c r="R27" s="1">
        <v>0</v>
      </c>
      <c r="S27" s="34">
        <v>4.666666666666667</v>
      </c>
      <c r="T27" s="1">
        <v>6</v>
      </c>
      <c r="U27" s="1">
        <v>3</v>
      </c>
      <c r="V27" s="1">
        <v>1</v>
      </c>
      <c r="W27" s="5" t="e">
        <f t="shared" si="23"/>
        <v>#DIV/0!</v>
      </c>
      <c r="X27" s="5" t="e">
        <f t="shared" si="24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14</v>
      </c>
      <c r="B28" s="41">
        <v>3</v>
      </c>
      <c r="C28" s="40" t="s">
        <v>44</v>
      </c>
      <c r="D28" s="40">
        <v>8</v>
      </c>
      <c r="E28" s="40"/>
      <c r="F28" s="39" t="s">
        <v>240</v>
      </c>
      <c r="G28" s="12">
        <f t="shared" si="13"/>
        <v>7.2</v>
      </c>
      <c r="H28" s="12">
        <f t="shared" si="14"/>
        <v>1.9</v>
      </c>
      <c r="I28" s="7">
        <f t="shared" si="15"/>
        <v>1</v>
      </c>
      <c r="J28" s="7">
        <f t="shared" si="16"/>
        <v>0</v>
      </c>
      <c r="K28" s="13">
        <f t="shared" si="17"/>
        <v>10</v>
      </c>
      <c r="L28" s="7">
        <f t="shared" si="18"/>
        <v>14</v>
      </c>
      <c r="M28" s="7">
        <f t="shared" si="19"/>
        <v>8</v>
      </c>
      <c r="N28" s="7">
        <f t="shared" si="20"/>
        <v>5</v>
      </c>
      <c r="O28" s="5">
        <f t="shared" si="21"/>
        <v>7.2</v>
      </c>
      <c r="P28" s="5">
        <f t="shared" si="22"/>
        <v>1.9</v>
      </c>
      <c r="Q28" s="1">
        <v>1</v>
      </c>
      <c r="R28" s="1">
        <v>0</v>
      </c>
      <c r="S28" s="34">
        <v>10</v>
      </c>
      <c r="T28" s="1">
        <v>14</v>
      </c>
      <c r="U28" s="1">
        <v>8</v>
      </c>
      <c r="V28" s="1">
        <v>5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9</v>
      </c>
      <c r="B29" s="41">
        <v>3</v>
      </c>
      <c r="C29" s="40" t="s">
        <v>42</v>
      </c>
      <c r="D29" s="40">
        <v>9</v>
      </c>
      <c r="E29" s="40"/>
      <c r="F29" s="39" t="s">
        <v>241</v>
      </c>
      <c r="G29" s="12">
        <f t="shared" si="13"/>
        <v>3.176470588235294</v>
      </c>
      <c r="H29" s="12">
        <f t="shared" si="14"/>
        <v>1.7647058823529411</v>
      </c>
      <c r="I29" s="7">
        <f t="shared" si="15"/>
        <v>1</v>
      </c>
      <c r="J29" s="7">
        <f t="shared" si="16"/>
        <v>0</v>
      </c>
      <c r="K29" s="13">
        <f t="shared" si="17"/>
        <v>11.333333333333334</v>
      </c>
      <c r="L29" s="7">
        <f t="shared" si="18"/>
        <v>12</v>
      </c>
      <c r="M29" s="7">
        <f t="shared" si="19"/>
        <v>4</v>
      </c>
      <c r="N29" s="7">
        <f t="shared" si="20"/>
        <v>8</v>
      </c>
      <c r="O29" s="5">
        <f t="shared" si="21"/>
        <v>3.176470588235294</v>
      </c>
      <c r="P29" s="5">
        <f t="shared" si="22"/>
        <v>1.7647058823529411</v>
      </c>
      <c r="Q29" s="1">
        <v>1</v>
      </c>
      <c r="R29" s="1">
        <v>0</v>
      </c>
      <c r="S29" s="34">
        <v>11.333333333333334</v>
      </c>
      <c r="T29" s="1">
        <v>12</v>
      </c>
      <c r="U29" s="1">
        <v>4</v>
      </c>
      <c r="V29" s="1">
        <v>8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107</v>
      </c>
      <c r="B30" s="7"/>
      <c r="C30" s="7"/>
      <c r="D30" s="7"/>
      <c r="E30" s="7"/>
      <c r="F30" s="10"/>
      <c r="G30" s="17">
        <f t="shared" si="13"/>
        <v>4.118644067796611</v>
      </c>
      <c r="H30" s="18">
        <f t="shared" si="14"/>
        <v>1.2584745762711866</v>
      </c>
      <c r="I30" s="15">
        <f aca="true" t="shared" si="25" ref="I30:N30">SUM(I21:I29)</f>
        <v>4</v>
      </c>
      <c r="J30" s="15">
        <f t="shared" si="25"/>
        <v>3</v>
      </c>
      <c r="K30" s="19">
        <f t="shared" si="25"/>
        <v>78.66666666666666</v>
      </c>
      <c r="L30" s="15">
        <f t="shared" si="25"/>
        <v>67</v>
      </c>
      <c r="M30" s="15">
        <f t="shared" si="25"/>
        <v>36</v>
      </c>
      <c r="N30" s="16">
        <f t="shared" si="25"/>
        <v>32</v>
      </c>
    </row>
    <row r="31" spans="1:14" ht="15">
      <c r="A31" s="7">
        <f>A18+A30</f>
        <v>248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1</v>
      </c>
      <c r="B33" s="41">
        <v>3</v>
      </c>
      <c r="C33" s="40" t="s">
        <v>41</v>
      </c>
      <c r="D33" s="40" t="s">
        <v>16</v>
      </c>
      <c r="E33" s="40"/>
      <c r="F33" s="39" t="s">
        <v>224</v>
      </c>
      <c r="G33" s="7"/>
      <c r="H33" s="7"/>
      <c r="I33" s="7"/>
      <c r="J33" s="7"/>
      <c r="K33" s="7"/>
      <c r="L33" s="7"/>
      <c r="M33" s="7"/>
      <c r="N33" s="7"/>
    </row>
    <row r="34" spans="2:6" s="7" customFormat="1" ht="15">
      <c r="B34" s="37"/>
      <c r="F34" s="10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8" ht="15">
      <c r="A37" s="40"/>
      <c r="B37" s="41">
        <v>2</v>
      </c>
      <c r="C37" s="40" t="s">
        <v>52</v>
      </c>
      <c r="D37" s="40" t="s">
        <v>16</v>
      </c>
      <c r="E37" s="40"/>
      <c r="F37" s="39" t="s">
        <v>242</v>
      </c>
      <c r="G37" s="7">
        <v>1</v>
      </c>
      <c r="H37" s="7"/>
    </row>
    <row r="38" spans="1:15" ht="15">
      <c r="A38" s="40" t="s">
        <v>374</v>
      </c>
      <c r="B38" s="41">
        <v>3</v>
      </c>
      <c r="C38" s="40" t="s">
        <v>59</v>
      </c>
      <c r="D38" s="40" t="s">
        <v>18</v>
      </c>
      <c r="E38" s="40"/>
      <c r="F38" s="39" t="s">
        <v>226</v>
      </c>
      <c r="G38" s="7">
        <v>2</v>
      </c>
      <c r="H38" s="7"/>
      <c r="I38" s="7"/>
      <c r="J38" s="40"/>
      <c r="K38" s="41"/>
      <c r="L38" s="40"/>
      <c r="M38" s="40"/>
      <c r="N38" s="40"/>
      <c r="O38" s="39"/>
    </row>
    <row r="39" spans="1:15" ht="15">
      <c r="A39" s="40"/>
      <c r="B39" s="41">
        <v>3</v>
      </c>
      <c r="C39" s="40" t="s">
        <v>65</v>
      </c>
      <c r="D39" s="40" t="s">
        <v>19</v>
      </c>
      <c r="E39" s="40"/>
      <c r="F39" s="39" t="s">
        <v>244</v>
      </c>
      <c r="G39" s="7">
        <v>3</v>
      </c>
      <c r="H39" s="7"/>
      <c r="I39" s="7"/>
      <c r="J39" s="40"/>
      <c r="K39" s="41"/>
      <c r="L39" s="40"/>
      <c r="M39" s="40"/>
      <c r="N39" s="40"/>
      <c r="O39" s="39"/>
    </row>
    <row r="40" spans="1:14" ht="15">
      <c r="A40" s="40"/>
      <c r="B40" s="41">
        <v>3</v>
      </c>
      <c r="C40" s="40" t="s">
        <v>51</v>
      </c>
      <c r="D40" s="40" t="s">
        <v>18</v>
      </c>
      <c r="E40" s="40"/>
      <c r="F40" s="39" t="s">
        <v>245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 t="s">
        <v>374</v>
      </c>
      <c r="B41" s="41">
        <v>3</v>
      </c>
      <c r="C41" s="40" t="s">
        <v>44</v>
      </c>
      <c r="D41" s="40" t="s">
        <v>45</v>
      </c>
      <c r="E41" s="40"/>
      <c r="F41" s="39" t="s">
        <v>239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40</v>
      </c>
      <c r="D42" s="40" t="s">
        <v>19</v>
      </c>
      <c r="E42" s="40"/>
      <c r="F42" s="39" t="s">
        <v>247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59</v>
      </c>
      <c r="D43" s="40" t="s">
        <v>45</v>
      </c>
      <c r="E43" s="40"/>
      <c r="F43" s="39" t="s">
        <v>248</v>
      </c>
      <c r="G43" s="7">
        <v>7</v>
      </c>
      <c r="H43" s="7"/>
      <c r="I43" s="7"/>
      <c r="J43" s="7"/>
      <c r="K43" s="7"/>
      <c r="L43" s="7"/>
      <c r="M43" s="7"/>
      <c r="N43" s="7"/>
    </row>
    <row r="44" spans="1:14" ht="15">
      <c r="A44" s="40" t="s">
        <v>374</v>
      </c>
      <c r="B44" s="41">
        <v>3</v>
      </c>
      <c r="C44" s="40" t="s">
        <v>52</v>
      </c>
      <c r="D44" s="40" t="s">
        <v>45</v>
      </c>
      <c r="E44" s="40"/>
      <c r="F44" s="39" t="s">
        <v>238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52</v>
      </c>
      <c r="D45" s="40" t="s">
        <v>45</v>
      </c>
      <c r="E45" s="40"/>
      <c r="F45" s="39" t="s">
        <v>250</v>
      </c>
      <c r="G45" s="7">
        <v>9</v>
      </c>
    </row>
    <row r="46" spans="1:7" ht="15">
      <c r="A46" s="40"/>
      <c r="B46" s="41">
        <v>3</v>
      </c>
      <c r="C46" s="40" t="s">
        <v>59</v>
      </c>
      <c r="D46" s="40" t="s">
        <v>16</v>
      </c>
      <c r="E46" s="40"/>
      <c r="F46" s="39" t="s">
        <v>251</v>
      </c>
      <c r="G46" s="7">
        <v>10</v>
      </c>
    </row>
    <row r="47" spans="1:7" ht="15">
      <c r="A47" s="40"/>
      <c r="B47" s="41">
        <v>3</v>
      </c>
      <c r="C47" s="40" t="s">
        <v>59</v>
      </c>
      <c r="D47" s="40" t="s">
        <v>45</v>
      </c>
      <c r="E47" s="40"/>
      <c r="F47" s="39" t="s">
        <v>252</v>
      </c>
      <c r="G47" s="7">
        <v>11</v>
      </c>
    </row>
    <row r="48" spans="1:7" ht="15">
      <c r="A48" s="40"/>
      <c r="B48" s="41">
        <v>3</v>
      </c>
      <c r="C48" s="40" t="s">
        <v>52</v>
      </c>
      <c r="D48" s="40" t="s">
        <v>18</v>
      </c>
      <c r="E48" s="40"/>
      <c r="F48" s="39" t="s">
        <v>253</v>
      </c>
      <c r="G48" s="7">
        <v>12</v>
      </c>
    </row>
    <row r="49" spans="1:7" ht="15">
      <c r="A49" s="40"/>
      <c r="B49" s="41">
        <v>3</v>
      </c>
      <c r="C49" s="40" t="s">
        <v>41</v>
      </c>
      <c r="D49" s="40" t="s">
        <v>45</v>
      </c>
      <c r="E49" s="40"/>
      <c r="F49" s="39" t="s">
        <v>254</v>
      </c>
      <c r="G49" s="7">
        <v>13</v>
      </c>
    </row>
    <row r="50" spans="1:7" ht="15">
      <c r="A50" s="40"/>
      <c r="B50" s="41">
        <v>3</v>
      </c>
      <c r="C50" s="40" t="s">
        <v>41</v>
      </c>
      <c r="D50" s="40" t="s">
        <v>45</v>
      </c>
      <c r="E50" s="40"/>
      <c r="F50" s="39" t="s">
        <v>255</v>
      </c>
      <c r="G50" s="7">
        <v>14</v>
      </c>
    </row>
    <row r="51" spans="1:7" ht="15">
      <c r="A51" s="40"/>
      <c r="B51" s="41">
        <v>3</v>
      </c>
      <c r="C51" s="40" t="s">
        <v>42</v>
      </c>
      <c r="D51" s="40" t="s">
        <v>45</v>
      </c>
      <c r="E51" s="40"/>
      <c r="F51" s="39" t="s">
        <v>256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6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46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257</v>
      </c>
      <c r="G4" s="11">
        <f>J4/H4</f>
        <v>0.21875</v>
      </c>
      <c r="H4" s="7">
        <f aca="true" t="shared" si="0" ref="H4:L17">P4-X4</f>
        <v>32</v>
      </c>
      <c r="I4" s="7">
        <f t="shared" si="0"/>
        <v>4</v>
      </c>
      <c r="J4" s="7">
        <f t="shared" si="0"/>
        <v>7</v>
      </c>
      <c r="K4" s="7">
        <f t="shared" si="0"/>
        <v>1</v>
      </c>
      <c r="L4" s="7">
        <f t="shared" si="0"/>
        <v>3</v>
      </c>
      <c r="M4" s="7">
        <f>I4+L4-K4</f>
        <v>6</v>
      </c>
      <c r="N4" s="7">
        <f aca="true" t="shared" si="1" ref="N4:N17">V4-AD4</f>
        <v>0</v>
      </c>
      <c r="O4" s="4">
        <f aca="true" t="shared" si="2" ref="O4:O17">R4/P4</f>
        <v>0.21875</v>
      </c>
      <c r="P4" s="1">
        <v>32</v>
      </c>
      <c r="Q4" s="1">
        <v>4</v>
      </c>
      <c r="R4" s="1">
        <v>7</v>
      </c>
      <c r="S4" s="1">
        <v>1</v>
      </c>
      <c r="T4" s="1">
        <v>3</v>
      </c>
      <c r="U4" s="1">
        <f aca="true" t="shared" si="3" ref="U4:U17">Q4+T4-S4</f>
        <v>6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258</v>
      </c>
      <c r="G5" s="11">
        <f aca="true" t="shared" si="6" ref="G5:G18">J5/H5</f>
        <v>0.1875</v>
      </c>
      <c r="H5" s="7">
        <f t="shared" si="0"/>
        <v>32</v>
      </c>
      <c r="I5" s="7">
        <f t="shared" si="0"/>
        <v>0</v>
      </c>
      <c r="J5" s="7">
        <f t="shared" si="0"/>
        <v>6</v>
      </c>
      <c r="K5" s="7">
        <f t="shared" si="0"/>
        <v>0</v>
      </c>
      <c r="L5" s="7">
        <f t="shared" si="0"/>
        <v>2</v>
      </c>
      <c r="M5" s="7">
        <f aca="true" t="shared" si="7" ref="M5:M16">I5+L5-K5</f>
        <v>2</v>
      </c>
      <c r="N5" s="7">
        <f t="shared" si="1"/>
        <v>0</v>
      </c>
      <c r="O5" s="4">
        <f t="shared" si="2"/>
        <v>0.1875</v>
      </c>
      <c r="P5" s="1">
        <v>32</v>
      </c>
      <c r="Q5" s="1">
        <v>0</v>
      </c>
      <c r="R5" s="1">
        <v>6</v>
      </c>
      <c r="S5" s="1">
        <v>0</v>
      </c>
      <c r="T5" s="1">
        <v>2</v>
      </c>
      <c r="U5" s="1">
        <f t="shared" si="3"/>
        <v>2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13</v>
      </c>
      <c r="B6" s="41">
        <v>2</v>
      </c>
      <c r="C6" s="40" t="s">
        <v>44</v>
      </c>
      <c r="D6" s="40" t="s">
        <v>15</v>
      </c>
      <c r="E6" s="40"/>
      <c r="F6" s="39" t="s">
        <v>259</v>
      </c>
      <c r="G6" s="11">
        <f t="shared" si="6"/>
        <v>0.39285714285714285</v>
      </c>
      <c r="H6" s="7">
        <f t="shared" si="0"/>
        <v>28</v>
      </c>
      <c r="I6" s="7">
        <f t="shared" si="0"/>
        <v>5</v>
      </c>
      <c r="J6" s="7">
        <f t="shared" si="0"/>
        <v>11</v>
      </c>
      <c r="K6" s="7">
        <f t="shared" si="0"/>
        <v>3</v>
      </c>
      <c r="L6" s="7">
        <f t="shared" si="0"/>
        <v>12</v>
      </c>
      <c r="M6" s="7">
        <f t="shared" si="7"/>
        <v>14</v>
      </c>
      <c r="N6" s="7">
        <f t="shared" si="1"/>
        <v>0</v>
      </c>
      <c r="O6" s="4">
        <f t="shared" si="2"/>
        <v>0.39285714285714285</v>
      </c>
      <c r="P6" s="1">
        <v>28</v>
      </c>
      <c r="Q6" s="1">
        <v>5</v>
      </c>
      <c r="R6" s="1">
        <v>11</v>
      </c>
      <c r="S6" s="1">
        <v>3</v>
      </c>
      <c r="T6" s="1">
        <v>12</v>
      </c>
      <c r="U6" s="1">
        <f t="shared" si="3"/>
        <v>14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21</v>
      </c>
      <c r="B7" s="41">
        <v>3</v>
      </c>
      <c r="C7" s="40" t="s">
        <v>65</v>
      </c>
      <c r="D7" s="40" t="s">
        <v>17</v>
      </c>
      <c r="E7" s="40"/>
      <c r="F7" s="39" t="s">
        <v>260</v>
      </c>
      <c r="G7" s="11">
        <f t="shared" si="6"/>
        <v>0.2702702702702703</v>
      </c>
      <c r="H7" s="7">
        <f t="shared" si="0"/>
        <v>37</v>
      </c>
      <c r="I7" s="7">
        <f t="shared" si="0"/>
        <v>7</v>
      </c>
      <c r="J7" s="7">
        <f t="shared" si="0"/>
        <v>10</v>
      </c>
      <c r="K7" s="7">
        <f t="shared" si="0"/>
        <v>0</v>
      </c>
      <c r="L7" s="7">
        <f t="shared" si="0"/>
        <v>7</v>
      </c>
      <c r="M7" s="7">
        <f t="shared" si="7"/>
        <v>14</v>
      </c>
      <c r="N7" s="7">
        <f t="shared" si="1"/>
        <v>0</v>
      </c>
      <c r="O7" s="4">
        <f t="shared" si="2"/>
        <v>0.2702702702702703</v>
      </c>
      <c r="P7" s="1">
        <v>37</v>
      </c>
      <c r="Q7" s="1">
        <v>7</v>
      </c>
      <c r="R7" s="1">
        <v>10</v>
      </c>
      <c r="S7" s="1">
        <v>0</v>
      </c>
      <c r="T7" s="1">
        <v>7</v>
      </c>
      <c r="U7" s="1">
        <f t="shared" si="3"/>
        <v>14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72</v>
      </c>
      <c r="E8" s="40" t="s">
        <v>15</v>
      </c>
      <c r="F8" s="39" t="s">
        <v>261</v>
      </c>
      <c r="G8" s="11">
        <f t="shared" si="6"/>
        <v>0.11538461538461539</v>
      </c>
      <c r="H8" s="7">
        <f t="shared" si="0"/>
        <v>26</v>
      </c>
      <c r="I8" s="7">
        <f t="shared" si="0"/>
        <v>1</v>
      </c>
      <c r="J8" s="7">
        <f t="shared" si="0"/>
        <v>3</v>
      </c>
      <c r="K8" s="7">
        <f t="shared" si="0"/>
        <v>0</v>
      </c>
      <c r="L8" s="7">
        <f t="shared" si="0"/>
        <v>1</v>
      </c>
      <c r="M8" s="7">
        <f t="shared" si="7"/>
        <v>2</v>
      </c>
      <c r="N8" s="7">
        <f t="shared" si="1"/>
        <v>0</v>
      </c>
      <c r="O8" s="4">
        <f t="shared" si="2"/>
        <v>0.11538461538461539</v>
      </c>
      <c r="P8" s="1">
        <v>26</v>
      </c>
      <c r="Q8" s="1">
        <v>1</v>
      </c>
      <c r="R8" s="1">
        <v>3</v>
      </c>
      <c r="S8" s="1">
        <v>0</v>
      </c>
      <c r="T8" s="1">
        <v>1</v>
      </c>
      <c r="U8" s="1">
        <f t="shared" si="3"/>
        <v>2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8</v>
      </c>
      <c r="B9" s="41">
        <v>3</v>
      </c>
      <c r="C9" s="40" t="s">
        <v>40</v>
      </c>
      <c r="D9" s="40" t="s">
        <v>16</v>
      </c>
      <c r="E9" s="40"/>
      <c r="F9" s="39" t="s">
        <v>262</v>
      </c>
      <c r="G9" s="11">
        <f>J9/H9</f>
        <v>0.25</v>
      </c>
      <c r="H9" s="7">
        <f t="shared" si="0"/>
        <v>28</v>
      </c>
      <c r="I9" s="7">
        <f t="shared" si="0"/>
        <v>3</v>
      </c>
      <c r="J9" s="7">
        <f t="shared" si="0"/>
        <v>7</v>
      </c>
      <c r="K9" s="7">
        <f t="shared" si="0"/>
        <v>0</v>
      </c>
      <c r="L9" s="7">
        <f t="shared" si="0"/>
        <v>0</v>
      </c>
      <c r="M9" s="7">
        <f>I9+L9-K9</f>
        <v>3</v>
      </c>
      <c r="N9" s="7">
        <f t="shared" si="1"/>
        <v>0</v>
      </c>
      <c r="O9" s="4">
        <f t="shared" si="2"/>
        <v>0.25</v>
      </c>
      <c r="P9" s="1">
        <v>28</v>
      </c>
      <c r="Q9" s="1">
        <v>3</v>
      </c>
      <c r="R9" s="1">
        <v>7</v>
      </c>
      <c r="S9" s="1">
        <v>0</v>
      </c>
      <c r="T9" s="1">
        <v>0</v>
      </c>
      <c r="U9" s="1">
        <f t="shared" si="3"/>
        <v>3</v>
      </c>
      <c r="V9" s="1">
        <v>0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9</v>
      </c>
      <c r="B10" s="41">
        <v>3</v>
      </c>
      <c r="C10" s="40" t="s">
        <v>59</v>
      </c>
      <c r="D10" s="40" t="s">
        <v>18</v>
      </c>
      <c r="E10" s="40"/>
      <c r="F10" s="39" t="s">
        <v>263</v>
      </c>
      <c r="G10" s="11">
        <f>J10/H10</f>
        <v>0.2682926829268293</v>
      </c>
      <c r="H10" s="7">
        <f t="shared" si="0"/>
        <v>41</v>
      </c>
      <c r="I10" s="7">
        <f t="shared" si="0"/>
        <v>4</v>
      </c>
      <c r="J10" s="7">
        <f t="shared" si="0"/>
        <v>11</v>
      </c>
      <c r="K10" s="7">
        <f t="shared" si="0"/>
        <v>0</v>
      </c>
      <c r="L10" s="7">
        <f t="shared" si="0"/>
        <v>5</v>
      </c>
      <c r="M10" s="7">
        <f>I10+L10-K10</f>
        <v>9</v>
      </c>
      <c r="N10" s="7">
        <f t="shared" si="1"/>
        <v>0</v>
      </c>
      <c r="O10" s="4">
        <f t="shared" si="2"/>
        <v>0.2682926829268293</v>
      </c>
      <c r="P10" s="1">
        <v>41</v>
      </c>
      <c r="Q10" s="1">
        <v>4</v>
      </c>
      <c r="R10" s="1">
        <v>11</v>
      </c>
      <c r="S10" s="1">
        <v>0</v>
      </c>
      <c r="T10" s="1">
        <v>5</v>
      </c>
      <c r="U10" s="1">
        <f t="shared" si="3"/>
        <v>9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10</v>
      </c>
      <c r="B11" s="41">
        <v>3</v>
      </c>
      <c r="C11" s="40" t="s">
        <v>65</v>
      </c>
      <c r="D11" s="40" t="s">
        <v>74</v>
      </c>
      <c r="E11" s="40" t="s">
        <v>16</v>
      </c>
      <c r="F11" s="39" t="s">
        <v>264</v>
      </c>
      <c r="G11" s="11">
        <f t="shared" si="6"/>
        <v>0.23529411764705882</v>
      </c>
      <c r="H11" s="7">
        <f t="shared" si="0"/>
        <v>34</v>
      </c>
      <c r="I11" s="7">
        <f t="shared" si="0"/>
        <v>4</v>
      </c>
      <c r="J11" s="7">
        <f t="shared" si="0"/>
        <v>8</v>
      </c>
      <c r="K11" s="7">
        <f t="shared" si="0"/>
        <v>0</v>
      </c>
      <c r="L11" s="7">
        <f t="shared" si="0"/>
        <v>2</v>
      </c>
      <c r="M11" s="7">
        <f t="shared" si="7"/>
        <v>6</v>
      </c>
      <c r="N11" s="7">
        <f t="shared" si="1"/>
        <v>1</v>
      </c>
      <c r="O11" s="4">
        <f t="shared" si="2"/>
        <v>0.23529411764705882</v>
      </c>
      <c r="P11" s="1">
        <v>34</v>
      </c>
      <c r="Q11" s="1">
        <v>4</v>
      </c>
      <c r="R11" s="1">
        <v>8</v>
      </c>
      <c r="S11" s="1">
        <v>0</v>
      </c>
      <c r="T11" s="1">
        <v>2</v>
      </c>
      <c r="U11" s="1">
        <f t="shared" si="3"/>
        <v>6</v>
      </c>
      <c r="V11" s="1">
        <v>1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19</v>
      </c>
      <c r="B12" s="41">
        <v>2</v>
      </c>
      <c r="C12" s="40" t="s">
        <v>65</v>
      </c>
      <c r="D12" s="40" t="s">
        <v>19</v>
      </c>
      <c r="E12" s="40"/>
      <c r="F12" s="39" t="s">
        <v>265</v>
      </c>
      <c r="G12" s="11">
        <f t="shared" si="6"/>
        <v>0.11627906976744186</v>
      </c>
      <c r="H12" s="7">
        <f t="shared" si="0"/>
        <v>43</v>
      </c>
      <c r="I12" s="7">
        <f t="shared" si="0"/>
        <v>1</v>
      </c>
      <c r="J12" s="7">
        <f t="shared" si="0"/>
        <v>5</v>
      </c>
      <c r="K12" s="7">
        <f t="shared" si="0"/>
        <v>0</v>
      </c>
      <c r="L12" s="7">
        <f t="shared" si="0"/>
        <v>8</v>
      </c>
      <c r="M12" s="7">
        <f t="shared" si="7"/>
        <v>9</v>
      </c>
      <c r="N12" s="7">
        <f t="shared" si="1"/>
        <v>0</v>
      </c>
      <c r="O12" s="4">
        <f t="shared" si="2"/>
        <v>0.11627906976744186</v>
      </c>
      <c r="P12" s="1">
        <v>43</v>
      </c>
      <c r="Q12" s="1">
        <v>1</v>
      </c>
      <c r="R12" s="1">
        <v>5</v>
      </c>
      <c r="S12" s="1">
        <v>0</v>
      </c>
      <c r="T12" s="1">
        <v>8</v>
      </c>
      <c r="U12" s="1">
        <f t="shared" si="3"/>
        <v>9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10</v>
      </c>
      <c r="B13" s="41">
        <v>2</v>
      </c>
      <c r="C13" s="40" t="s">
        <v>65</v>
      </c>
      <c r="D13" s="40" t="s">
        <v>19</v>
      </c>
      <c r="E13" s="40"/>
      <c r="F13" s="39" t="s">
        <v>266</v>
      </c>
      <c r="G13" s="11">
        <f t="shared" si="6"/>
        <v>0.1875</v>
      </c>
      <c r="H13" s="7">
        <f t="shared" si="0"/>
        <v>32</v>
      </c>
      <c r="I13" s="7">
        <f t="shared" si="0"/>
        <v>5</v>
      </c>
      <c r="J13" s="7">
        <f t="shared" si="0"/>
        <v>6</v>
      </c>
      <c r="K13" s="7">
        <f t="shared" si="0"/>
        <v>1</v>
      </c>
      <c r="L13" s="7">
        <f t="shared" si="0"/>
        <v>1</v>
      </c>
      <c r="M13" s="7">
        <f t="shared" si="7"/>
        <v>5</v>
      </c>
      <c r="N13" s="7">
        <f t="shared" si="1"/>
        <v>0</v>
      </c>
      <c r="O13" s="4">
        <f t="shared" si="2"/>
        <v>0.1875</v>
      </c>
      <c r="P13" s="1">
        <v>32</v>
      </c>
      <c r="Q13" s="1">
        <v>5</v>
      </c>
      <c r="R13" s="1">
        <v>6</v>
      </c>
      <c r="S13" s="1">
        <v>1</v>
      </c>
      <c r="T13" s="1">
        <v>1</v>
      </c>
      <c r="U13" s="1">
        <f t="shared" si="3"/>
        <v>5</v>
      </c>
      <c r="V13" s="1">
        <v>0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25</v>
      </c>
      <c r="B14" s="41">
        <v>3</v>
      </c>
      <c r="C14" s="40" t="s">
        <v>43</v>
      </c>
      <c r="D14" s="40" t="s">
        <v>19</v>
      </c>
      <c r="E14" s="40"/>
      <c r="F14" s="39" t="s">
        <v>267</v>
      </c>
      <c r="G14" s="11">
        <f t="shared" si="6"/>
        <v>0.19148936170212766</v>
      </c>
      <c r="H14" s="7">
        <f t="shared" si="0"/>
        <v>47</v>
      </c>
      <c r="I14" s="7">
        <f t="shared" si="0"/>
        <v>3</v>
      </c>
      <c r="J14" s="7">
        <f t="shared" si="0"/>
        <v>9</v>
      </c>
      <c r="K14" s="7">
        <f t="shared" si="0"/>
        <v>1</v>
      </c>
      <c r="L14" s="7">
        <f t="shared" si="0"/>
        <v>5</v>
      </c>
      <c r="M14" s="7">
        <f t="shared" si="7"/>
        <v>7</v>
      </c>
      <c r="N14" s="7">
        <f t="shared" si="1"/>
        <v>1</v>
      </c>
      <c r="O14" s="4">
        <f t="shared" si="2"/>
        <v>0.19148936170212766</v>
      </c>
      <c r="P14" s="1">
        <v>47</v>
      </c>
      <c r="Q14" s="1">
        <v>3</v>
      </c>
      <c r="R14" s="1">
        <v>9</v>
      </c>
      <c r="S14" s="1">
        <v>1</v>
      </c>
      <c r="T14" s="1">
        <v>5</v>
      </c>
      <c r="U14" s="1">
        <f t="shared" si="3"/>
        <v>7</v>
      </c>
      <c r="V14" s="1">
        <v>1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14</v>
      </c>
      <c r="B15" s="41">
        <v>3</v>
      </c>
      <c r="C15" s="40" t="s">
        <v>41</v>
      </c>
      <c r="D15" s="40" t="s">
        <v>19</v>
      </c>
      <c r="E15" s="40"/>
      <c r="F15" s="39" t="s">
        <v>268</v>
      </c>
      <c r="G15" s="11">
        <f>J15/H15</f>
        <v>0.13157894736842105</v>
      </c>
      <c r="H15" s="7">
        <f t="shared" si="0"/>
        <v>38</v>
      </c>
      <c r="I15" s="7">
        <f t="shared" si="0"/>
        <v>3</v>
      </c>
      <c r="J15" s="7">
        <f t="shared" si="0"/>
        <v>5</v>
      </c>
      <c r="K15" s="7">
        <f t="shared" si="0"/>
        <v>1</v>
      </c>
      <c r="L15" s="7">
        <f t="shared" si="0"/>
        <v>3</v>
      </c>
      <c r="M15" s="7">
        <f>I15+L15-K15</f>
        <v>5</v>
      </c>
      <c r="N15" s="7">
        <f t="shared" si="1"/>
        <v>1</v>
      </c>
      <c r="O15" s="4">
        <f t="shared" si="2"/>
        <v>0.13157894736842105</v>
      </c>
      <c r="P15" s="1">
        <v>38</v>
      </c>
      <c r="Q15" s="1">
        <v>3</v>
      </c>
      <c r="R15" s="1">
        <v>5</v>
      </c>
      <c r="S15" s="1">
        <v>1</v>
      </c>
      <c r="T15" s="1">
        <v>3</v>
      </c>
      <c r="U15" s="1">
        <f t="shared" si="3"/>
        <v>5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269</v>
      </c>
      <c r="G16" s="11">
        <f t="shared" si="6"/>
        <v>0.23529411764705882</v>
      </c>
      <c r="H16" s="7">
        <f t="shared" si="0"/>
        <v>34</v>
      </c>
      <c r="I16" s="7">
        <f t="shared" si="0"/>
        <v>4</v>
      </c>
      <c r="J16" s="7">
        <f t="shared" si="0"/>
        <v>8</v>
      </c>
      <c r="K16" s="7">
        <f t="shared" si="0"/>
        <v>0</v>
      </c>
      <c r="L16" s="7">
        <f t="shared" si="0"/>
        <v>6</v>
      </c>
      <c r="M16" s="7">
        <f t="shared" si="7"/>
        <v>10</v>
      </c>
      <c r="N16" s="7">
        <f t="shared" si="1"/>
        <v>1</v>
      </c>
      <c r="O16" s="4">
        <f t="shared" si="2"/>
        <v>0.23529411764705882</v>
      </c>
      <c r="P16" s="1">
        <v>34</v>
      </c>
      <c r="Q16" s="1">
        <v>4</v>
      </c>
      <c r="R16" s="1">
        <v>8</v>
      </c>
      <c r="S16" s="1">
        <v>0</v>
      </c>
      <c r="T16" s="1">
        <v>6</v>
      </c>
      <c r="U16" s="1">
        <f t="shared" si="3"/>
        <v>10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3</v>
      </c>
      <c r="B17" s="41">
        <v>2</v>
      </c>
      <c r="C17" s="40" t="s">
        <v>59</v>
      </c>
      <c r="D17" s="40" t="s">
        <v>20</v>
      </c>
      <c r="E17" s="40"/>
      <c r="F17" s="39" t="s">
        <v>270</v>
      </c>
      <c r="G17" s="11">
        <f>J17/H17</f>
        <v>0.21951219512195122</v>
      </c>
      <c r="H17" s="7">
        <f t="shared" si="0"/>
        <v>41</v>
      </c>
      <c r="I17" s="7">
        <f t="shared" si="0"/>
        <v>5</v>
      </c>
      <c r="J17" s="7">
        <f t="shared" si="0"/>
        <v>9</v>
      </c>
      <c r="K17" s="7">
        <f t="shared" si="0"/>
        <v>2</v>
      </c>
      <c r="L17" s="7">
        <f t="shared" si="0"/>
        <v>3</v>
      </c>
      <c r="M17" s="7">
        <f>I17+L17-K17</f>
        <v>6</v>
      </c>
      <c r="N17" s="7">
        <f t="shared" si="1"/>
        <v>0</v>
      </c>
      <c r="O17" s="4">
        <f t="shared" si="2"/>
        <v>0.21951219512195122</v>
      </c>
      <c r="P17" s="1">
        <v>41</v>
      </c>
      <c r="Q17" s="1">
        <v>5</v>
      </c>
      <c r="R17" s="1">
        <v>9</v>
      </c>
      <c r="S17" s="1">
        <v>2</v>
      </c>
      <c r="T17" s="1">
        <v>3</v>
      </c>
      <c r="U17" s="1">
        <f t="shared" si="3"/>
        <v>6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174</v>
      </c>
      <c r="B18" s="7"/>
      <c r="C18" s="7"/>
      <c r="D18" s="7"/>
      <c r="E18" s="7"/>
      <c r="F18" s="10"/>
      <c r="G18" s="14">
        <f t="shared" si="6"/>
        <v>0.2129817444219067</v>
      </c>
      <c r="H18" s="15">
        <f aca="true" t="shared" si="8" ref="H18:N18">SUM(H4:H17)</f>
        <v>493</v>
      </c>
      <c r="I18" s="15">
        <f t="shared" si="8"/>
        <v>49</v>
      </c>
      <c r="J18" s="15">
        <f t="shared" si="8"/>
        <v>105</v>
      </c>
      <c r="K18" s="15">
        <f t="shared" si="8"/>
        <v>9</v>
      </c>
      <c r="L18" s="15">
        <f t="shared" si="8"/>
        <v>58</v>
      </c>
      <c r="M18" s="15">
        <f t="shared" si="8"/>
        <v>98</v>
      </c>
      <c r="N18" s="16">
        <f t="shared" si="8"/>
        <v>4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</v>
      </c>
      <c r="B21" s="41">
        <v>2</v>
      </c>
      <c r="C21" s="40" t="s">
        <v>39</v>
      </c>
      <c r="D21" s="40">
        <v>1</v>
      </c>
      <c r="E21" s="40"/>
      <c r="F21" s="39" t="s">
        <v>271</v>
      </c>
      <c r="G21" s="12">
        <f aca="true" t="shared" si="9" ref="G21:G30">M21/K21*9</f>
        <v>2.1315789473684212</v>
      </c>
      <c r="H21" s="12">
        <f aca="true" t="shared" si="10" ref="H21:H30">(L21+N21)/K21</f>
        <v>0.868421052631579</v>
      </c>
      <c r="I21" s="7">
        <f aca="true" t="shared" si="11" ref="I21:N29">Q21-Y21</f>
        <v>1</v>
      </c>
      <c r="J21" s="7">
        <f t="shared" si="11"/>
        <v>0</v>
      </c>
      <c r="K21" s="13">
        <f t="shared" si="11"/>
        <v>12.666666666666666</v>
      </c>
      <c r="L21" s="7">
        <f t="shared" si="11"/>
        <v>7</v>
      </c>
      <c r="M21" s="7">
        <f t="shared" si="11"/>
        <v>3</v>
      </c>
      <c r="N21" s="7">
        <f t="shared" si="11"/>
        <v>4</v>
      </c>
      <c r="O21" s="5">
        <f aca="true" t="shared" si="12" ref="O21:O28">U21/S21*9</f>
        <v>2.1315789473684212</v>
      </c>
      <c r="P21" s="5">
        <f aca="true" t="shared" si="13" ref="P21:P28">(T21+V21)/S21</f>
        <v>0.868421052631579</v>
      </c>
      <c r="Q21" s="1">
        <v>1</v>
      </c>
      <c r="R21" s="1">
        <v>0</v>
      </c>
      <c r="S21" s="34">
        <v>12.666666666666666</v>
      </c>
      <c r="T21" s="1">
        <v>7</v>
      </c>
      <c r="U21" s="1">
        <v>3</v>
      </c>
      <c r="V21" s="1">
        <v>4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19</v>
      </c>
      <c r="B22" s="41">
        <v>2</v>
      </c>
      <c r="C22" s="40" t="s">
        <v>65</v>
      </c>
      <c r="D22" s="40">
        <v>2</v>
      </c>
      <c r="E22" s="40"/>
      <c r="F22" s="39" t="s">
        <v>272</v>
      </c>
      <c r="G22" s="12">
        <f t="shared" si="9"/>
        <v>1.9285714285714284</v>
      </c>
      <c r="H22" s="12">
        <f t="shared" si="10"/>
        <v>0.42857142857142855</v>
      </c>
      <c r="I22" s="7">
        <f t="shared" si="11"/>
        <v>0</v>
      </c>
      <c r="J22" s="7">
        <f t="shared" si="11"/>
        <v>4</v>
      </c>
      <c r="K22" s="13">
        <f t="shared" si="11"/>
        <v>4.666666666666667</v>
      </c>
      <c r="L22" s="7">
        <f t="shared" si="11"/>
        <v>2</v>
      </c>
      <c r="M22" s="7">
        <f t="shared" si="11"/>
        <v>1</v>
      </c>
      <c r="N22" s="7">
        <f t="shared" si="11"/>
        <v>0</v>
      </c>
      <c r="O22" s="5">
        <f t="shared" si="12"/>
        <v>1.9285714285714284</v>
      </c>
      <c r="P22" s="5">
        <f t="shared" si="13"/>
        <v>0.42857142857142855</v>
      </c>
      <c r="Q22" s="1">
        <v>0</v>
      </c>
      <c r="R22" s="1">
        <v>4</v>
      </c>
      <c r="S22" s="34">
        <v>4.666666666666667</v>
      </c>
      <c r="T22" s="1">
        <v>2</v>
      </c>
      <c r="U22" s="1">
        <v>1</v>
      </c>
      <c r="V22" s="1">
        <v>0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17</v>
      </c>
      <c r="B23" s="41">
        <v>3</v>
      </c>
      <c r="C23" s="40" t="s">
        <v>43</v>
      </c>
      <c r="D23" s="40">
        <v>3</v>
      </c>
      <c r="E23" s="40"/>
      <c r="F23" s="39" t="s">
        <v>273</v>
      </c>
      <c r="G23" s="12">
        <f t="shared" si="9"/>
        <v>4.408163265306123</v>
      </c>
      <c r="H23" s="12">
        <f t="shared" si="10"/>
        <v>1.4081632653061225</v>
      </c>
      <c r="I23" s="7">
        <f t="shared" si="11"/>
        <v>1</v>
      </c>
      <c r="J23" s="7">
        <f t="shared" si="11"/>
        <v>0</v>
      </c>
      <c r="K23" s="13">
        <f t="shared" si="11"/>
        <v>16.333333333333332</v>
      </c>
      <c r="L23" s="7">
        <f t="shared" si="11"/>
        <v>16</v>
      </c>
      <c r="M23" s="7">
        <f t="shared" si="11"/>
        <v>8</v>
      </c>
      <c r="N23" s="7">
        <f t="shared" si="11"/>
        <v>7</v>
      </c>
      <c r="O23" s="5">
        <f t="shared" si="12"/>
        <v>4.408163265306123</v>
      </c>
      <c r="P23" s="5">
        <f t="shared" si="13"/>
        <v>1.4081632653061225</v>
      </c>
      <c r="Q23" s="1">
        <v>1</v>
      </c>
      <c r="R23" s="1">
        <v>0</v>
      </c>
      <c r="S23" s="34">
        <v>16.333333333333332</v>
      </c>
      <c r="T23" s="1">
        <v>16</v>
      </c>
      <c r="U23" s="1">
        <v>8</v>
      </c>
      <c r="V23" s="1">
        <v>7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19</v>
      </c>
      <c r="B24" s="41">
        <v>3</v>
      </c>
      <c r="C24" s="40" t="s">
        <v>65</v>
      </c>
      <c r="D24" s="40">
        <v>4</v>
      </c>
      <c r="E24" s="40"/>
      <c r="F24" s="39" t="s">
        <v>274</v>
      </c>
      <c r="G24" s="12">
        <f t="shared" si="9"/>
        <v>6.319148936170213</v>
      </c>
      <c r="H24" s="12">
        <f t="shared" si="10"/>
        <v>1.723404255319149</v>
      </c>
      <c r="I24" s="7">
        <f t="shared" si="11"/>
        <v>1</v>
      </c>
      <c r="J24" s="7">
        <f t="shared" si="11"/>
        <v>0</v>
      </c>
      <c r="K24" s="13">
        <f t="shared" si="11"/>
        <v>15.666666666666666</v>
      </c>
      <c r="L24" s="7">
        <f t="shared" si="11"/>
        <v>20</v>
      </c>
      <c r="M24" s="7">
        <f t="shared" si="11"/>
        <v>11</v>
      </c>
      <c r="N24" s="7">
        <f t="shared" si="11"/>
        <v>7</v>
      </c>
      <c r="O24" s="5">
        <f t="shared" si="12"/>
        <v>6.319148936170213</v>
      </c>
      <c r="P24" s="5">
        <f t="shared" si="13"/>
        <v>1.723404255319149</v>
      </c>
      <c r="Q24" s="1">
        <v>1</v>
      </c>
      <c r="R24" s="1">
        <v>0</v>
      </c>
      <c r="S24" s="34">
        <v>15.666666666666666</v>
      </c>
      <c r="T24" s="1">
        <v>20</v>
      </c>
      <c r="U24" s="1">
        <v>11</v>
      </c>
      <c r="V24" s="1">
        <v>7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19</v>
      </c>
      <c r="B25" s="41">
        <v>3</v>
      </c>
      <c r="C25" s="40" t="s">
        <v>39</v>
      </c>
      <c r="D25" s="40">
        <v>5</v>
      </c>
      <c r="E25" s="40"/>
      <c r="F25" s="39" t="s">
        <v>275</v>
      </c>
      <c r="G25" s="12">
        <f t="shared" si="9"/>
        <v>6.352941176470589</v>
      </c>
      <c r="H25" s="12">
        <f t="shared" si="10"/>
        <v>1.588235294117647</v>
      </c>
      <c r="I25" s="7">
        <f t="shared" si="11"/>
        <v>0</v>
      </c>
      <c r="J25" s="7">
        <f t="shared" si="11"/>
        <v>0</v>
      </c>
      <c r="K25" s="13">
        <f t="shared" si="11"/>
        <v>17</v>
      </c>
      <c r="L25" s="7">
        <f t="shared" si="11"/>
        <v>22</v>
      </c>
      <c r="M25" s="7">
        <f t="shared" si="11"/>
        <v>12</v>
      </c>
      <c r="N25" s="7">
        <f t="shared" si="11"/>
        <v>5</v>
      </c>
      <c r="O25" s="5">
        <f t="shared" si="12"/>
        <v>6.352941176470589</v>
      </c>
      <c r="P25" s="5">
        <f t="shared" si="13"/>
        <v>1.588235294117647</v>
      </c>
      <c r="Q25" s="1">
        <v>0</v>
      </c>
      <c r="R25" s="1">
        <v>0</v>
      </c>
      <c r="S25" s="34">
        <v>17</v>
      </c>
      <c r="T25" s="1">
        <v>22</v>
      </c>
      <c r="U25" s="1">
        <v>12</v>
      </c>
      <c r="V25" s="1">
        <v>5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44</v>
      </c>
      <c r="D26" s="40">
        <v>6</v>
      </c>
      <c r="E26" s="40"/>
      <c r="F26" s="39" t="s">
        <v>276</v>
      </c>
      <c r="G26" s="12">
        <f t="shared" si="9"/>
        <v>1.3499999999999999</v>
      </c>
      <c r="H26" s="12">
        <f t="shared" si="10"/>
        <v>1.05</v>
      </c>
      <c r="I26" s="7">
        <f t="shared" si="11"/>
        <v>1</v>
      </c>
      <c r="J26" s="7">
        <f t="shared" si="11"/>
        <v>0</v>
      </c>
      <c r="K26" s="13">
        <f t="shared" si="11"/>
        <v>6.666666666666667</v>
      </c>
      <c r="L26" s="7">
        <f t="shared" si="11"/>
        <v>5</v>
      </c>
      <c r="M26" s="7">
        <f t="shared" si="11"/>
        <v>1</v>
      </c>
      <c r="N26" s="7">
        <f t="shared" si="11"/>
        <v>2</v>
      </c>
      <c r="O26" s="5">
        <f t="shared" si="12"/>
        <v>1.3499999999999999</v>
      </c>
      <c r="P26" s="5">
        <f t="shared" si="13"/>
        <v>1.05</v>
      </c>
      <c r="Q26" s="1">
        <v>1</v>
      </c>
      <c r="R26" s="1">
        <v>0</v>
      </c>
      <c r="S26" s="34">
        <v>6.666666666666667</v>
      </c>
      <c r="T26" s="1">
        <v>5</v>
      </c>
      <c r="U26" s="1">
        <v>1</v>
      </c>
      <c r="V26" s="1">
        <v>2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</v>
      </c>
      <c r="B27" s="41">
        <v>3</v>
      </c>
      <c r="C27" s="40" t="s">
        <v>42</v>
      </c>
      <c r="D27" s="40">
        <v>7</v>
      </c>
      <c r="E27" s="40"/>
      <c r="F27" s="39" t="s">
        <v>277</v>
      </c>
      <c r="G27" s="12">
        <f t="shared" si="9"/>
        <v>11.571428571428573</v>
      </c>
      <c r="H27" s="12">
        <f t="shared" si="10"/>
        <v>2.5714285714285716</v>
      </c>
      <c r="I27" s="7">
        <f t="shared" si="11"/>
        <v>0</v>
      </c>
      <c r="J27" s="7">
        <f t="shared" si="11"/>
        <v>0</v>
      </c>
      <c r="K27" s="13">
        <f t="shared" si="11"/>
        <v>7</v>
      </c>
      <c r="L27" s="7">
        <f t="shared" si="11"/>
        <v>14</v>
      </c>
      <c r="M27" s="7">
        <f t="shared" si="11"/>
        <v>9</v>
      </c>
      <c r="N27" s="7">
        <f t="shared" si="11"/>
        <v>4</v>
      </c>
      <c r="O27" s="5">
        <f t="shared" si="12"/>
        <v>11.571428571428573</v>
      </c>
      <c r="P27" s="5">
        <f t="shared" si="13"/>
        <v>2.5714285714285716</v>
      </c>
      <c r="Q27" s="1">
        <v>0</v>
      </c>
      <c r="R27" s="1">
        <v>0</v>
      </c>
      <c r="S27" s="34">
        <v>7</v>
      </c>
      <c r="T27" s="1">
        <v>14</v>
      </c>
      <c r="U27" s="1">
        <v>9</v>
      </c>
      <c r="V27" s="1">
        <v>4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</v>
      </c>
      <c r="B28" s="41">
        <v>3</v>
      </c>
      <c r="C28" s="40" t="s">
        <v>65</v>
      </c>
      <c r="D28" s="40">
        <v>8</v>
      </c>
      <c r="E28" s="40"/>
      <c r="F28" s="39" t="s">
        <v>278</v>
      </c>
      <c r="G28" s="12">
        <f t="shared" si="9"/>
        <v>3</v>
      </c>
      <c r="H28" s="12">
        <f t="shared" si="10"/>
        <v>1.1666666666666667</v>
      </c>
      <c r="I28" s="7">
        <f t="shared" si="11"/>
        <v>0</v>
      </c>
      <c r="J28" s="7">
        <f t="shared" si="11"/>
        <v>0</v>
      </c>
      <c r="K28" s="13">
        <f t="shared" si="11"/>
        <v>6</v>
      </c>
      <c r="L28" s="7">
        <f t="shared" si="11"/>
        <v>3</v>
      </c>
      <c r="M28" s="7">
        <f t="shared" si="11"/>
        <v>2</v>
      </c>
      <c r="N28" s="7">
        <f t="shared" si="11"/>
        <v>4</v>
      </c>
      <c r="O28" s="5">
        <f t="shared" si="12"/>
        <v>3</v>
      </c>
      <c r="P28" s="5">
        <f t="shared" si="13"/>
        <v>1.1666666666666667</v>
      </c>
      <c r="Q28" s="1">
        <v>0</v>
      </c>
      <c r="R28" s="1">
        <v>0</v>
      </c>
      <c r="S28" s="34">
        <v>6</v>
      </c>
      <c r="T28" s="1">
        <v>3</v>
      </c>
      <c r="U28" s="1">
        <v>2</v>
      </c>
      <c r="V28" s="1">
        <v>4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39</v>
      </c>
      <c r="D29" s="40">
        <v>9</v>
      </c>
      <c r="E29" s="40"/>
      <c r="F29" s="39" t="s">
        <v>279</v>
      </c>
      <c r="G29" s="12">
        <f t="shared" si="9"/>
        <v>5.3999999999999995</v>
      </c>
      <c r="H29" s="12">
        <f t="shared" si="10"/>
        <v>1.3499999999999999</v>
      </c>
      <c r="I29" s="7">
        <f t="shared" si="11"/>
        <v>0</v>
      </c>
      <c r="J29" s="7">
        <f t="shared" si="11"/>
        <v>0</v>
      </c>
      <c r="K29" s="13">
        <f t="shared" si="11"/>
        <v>6.666666666666667</v>
      </c>
      <c r="L29" s="7">
        <f t="shared" si="11"/>
        <v>8</v>
      </c>
      <c r="M29" s="7">
        <f t="shared" si="11"/>
        <v>4</v>
      </c>
      <c r="N29" s="7">
        <f t="shared" si="11"/>
        <v>1</v>
      </c>
      <c r="O29" s="5">
        <f>U29/S29*9</f>
        <v>5.3999999999999995</v>
      </c>
      <c r="P29" s="5">
        <f>(T29+V29)/S29</f>
        <v>1.3499999999999999</v>
      </c>
      <c r="Q29" s="1">
        <v>0</v>
      </c>
      <c r="R29" s="1">
        <v>0</v>
      </c>
      <c r="S29" s="34">
        <v>6.666666666666667</v>
      </c>
      <c r="T29" s="1">
        <v>8</v>
      </c>
      <c r="U29" s="1">
        <v>4</v>
      </c>
      <c r="V29" s="1">
        <v>1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80</v>
      </c>
      <c r="B30" s="7"/>
      <c r="C30" s="7"/>
      <c r="D30" s="7"/>
      <c r="E30" s="7"/>
      <c r="F30" s="10"/>
      <c r="G30" s="17">
        <f t="shared" si="9"/>
        <v>4.953237410071942</v>
      </c>
      <c r="H30" s="18">
        <f t="shared" si="10"/>
        <v>1.4136690647482013</v>
      </c>
      <c r="I30" s="15">
        <f aca="true" t="shared" si="16" ref="I30:N30">SUM(I21:I29)</f>
        <v>4</v>
      </c>
      <c r="J30" s="15">
        <f t="shared" si="16"/>
        <v>4</v>
      </c>
      <c r="K30" s="19">
        <f t="shared" si="16"/>
        <v>92.66666666666667</v>
      </c>
      <c r="L30" s="15">
        <f t="shared" si="16"/>
        <v>97</v>
      </c>
      <c r="M30" s="15">
        <f t="shared" si="16"/>
        <v>51</v>
      </c>
      <c r="N30" s="16">
        <f t="shared" si="16"/>
        <v>34</v>
      </c>
    </row>
    <row r="31" spans="1:14" ht="15">
      <c r="A31" s="7">
        <f>A18+A30</f>
        <v>254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3</v>
      </c>
      <c r="C36" s="40" t="s">
        <v>41</v>
      </c>
      <c r="D36" s="40"/>
      <c r="E36" s="40" t="s">
        <v>45</v>
      </c>
      <c r="F36" s="39" t="s">
        <v>280</v>
      </c>
      <c r="G36" s="7">
        <v>1</v>
      </c>
      <c r="N36" s="7"/>
    </row>
    <row r="37" spans="1:14" ht="15">
      <c r="A37" s="40"/>
      <c r="B37" s="41">
        <v>3</v>
      </c>
      <c r="C37" s="40" t="s">
        <v>65</v>
      </c>
      <c r="D37" s="40"/>
      <c r="E37" s="40" t="s">
        <v>281</v>
      </c>
      <c r="F37" s="39" t="s">
        <v>282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65</v>
      </c>
      <c r="D38" s="40"/>
      <c r="E38" s="40" t="s">
        <v>14</v>
      </c>
      <c r="F38" s="39" t="s">
        <v>283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51</v>
      </c>
      <c r="D39" s="40"/>
      <c r="E39" s="40" t="s">
        <v>45</v>
      </c>
      <c r="F39" s="39" t="s">
        <v>284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52</v>
      </c>
      <c r="D40" s="40"/>
      <c r="E40" s="40" t="s">
        <v>19</v>
      </c>
      <c r="F40" s="39" t="s">
        <v>285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44</v>
      </c>
      <c r="D41" s="40"/>
      <c r="E41" s="40" t="s">
        <v>45</v>
      </c>
      <c r="F41" s="39" t="s">
        <v>286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65</v>
      </c>
      <c r="D42" s="40"/>
      <c r="E42" s="40" t="s">
        <v>45</v>
      </c>
      <c r="F42" s="39" t="s">
        <v>287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39</v>
      </c>
      <c r="D43" s="40"/>
      <c r="E43" s="40" t="s">
        <v>45</v>
      </c>
      <c r="F43" s="39" t="s">
        <v>288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41</v>
      </c>
      <c r="D44" s="40"/>
      <c r="E44" s="40" t="s">
        <v>45</v>
      </c>
      <c r="F44" s="39" t="s">
        <v>289</v>
      </c>
      <c r="G44" s="7">
        <v>9</v>
      </c>
    </row>
    <row r="45" spans="1:7" ht="15">
      <c r="A45" s="40"/>
      <c r="B45" s="41">
        <v>3</v>
      </c>
      <c r="C45" s="40" t="s">
        <v>44</v>
      </c>
      <c r="D45" s="40"/>
      <c r="E45" s="40" t="s">
        <v>14</v>
      </c>
      <c r="F45" s="39" t="s">
        <v>290</v>
      </c>
      <c r="G45" s="7">
        <v>10</v>
      </c>
    </row>
    <row r="46" spans="1:7" ht="15">
      <c r="A46" s="40"/>
      <c r="B46" s="41">
        <v>3</v>
      </c>
      <c r="C46" s="40" t="s">
        <v>41</v>
      </c>
      <c r="D46" s="40"/>
      <c r="E46" s="40" t="s">
        <v>14</v>
      </c>
      <c r="F46" s="39" t="s">
        <v>291</v>
      </c>
      <c r="G46" s="7">
        <v>11</v>
      </c>
    </row>
    <row r="47" spans="1:7" ht="15">
      <c r="A47" s="40"/>
      <c r="B47" s="41">
        <v>3</v>
      </c>
      <c r="C47" s="40" t="s">
        <v>41</v>
      </c>
      <c r="D47" s="40"/>
      <c r="E47" s="40" t="s">
        <v>16</v>
      </c>
      <c r="F47" s="39" t="s">
        <v>292</v>
      </c>
      <c r="G47" s="7">
        <v>12</v>
      </c>
    </row>
    <row r="48" spans="1:7" ht="15">
      <c r="A48" s="40"/>
      <c r="B48" s="41">
        <v>3</v>
      </c>
      <c r="C48" s="40" t="s">
        <v>44</v>
      </c>
      <c r="D48" s="40"/>
      <c r="E48" s="40" t="s">
        <v>19</v>
      </c>
      <c r="F48" s="39" t="s">
        <v>293</v>
      </c>
      <c r="G48" s="7">
        <v>13</v>
      </c>
    </row>
    <row r="49" spans="1:7" ht="15">
      <c r="A49" s="40"/>
      <c r="B49" s="41">
        <v>3</v>
      </c>
      <c r="C49" s="40" t="s">
        <v>43</v>
      </c>
      <c r="D49" s="40"/>
      <c r="E49" s="40" t="s">
        <v>45</v>
      </c>
      <c r="F49" s="39" t="s">
        <v>294</v>
      </c>
      <c r="G49" s="7">
        <v>14</v>
      </c>
    </row>
    <row r="50" spans="1:7" ht="15">
      <c r="A50" s="40"/>
      <c r="B50" s="41">
        <v>3</v>
      </c>
      <c r="C50" s="40" t="s">
        <v>42</v>
      </c>
      <c r="D50" s="40"/>
      <c r="E50" s="40" t="s">
        <v>17</v>
      </c>
      <c r="F50" s="39" t="s">
        <v>295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48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296</v>
      </c>
      <c r="G4" s="11">
        <f>J4/H4</f>
        <v>0.2631578947368421</v>
      </c>
      <c r="H4" s="7">
        <f aca="true" t="shared" si="0" ref="H4:L17">P4-X4</f>
        <v>19</v>
      </c>
      <c r="I4" s="7">
        <f t="shared" si="0"/>
        <v>3</v>
      </c>
      <c r="J4" s="7">
        <f t="shared" si="0"/>
        <v>5</v>
      </c>
      <c r="K4" s="7">
        <f t="shared" si="0"/>
        <v>0</v>
      </c>
      <c r="L4" s="7">
        <f t="shared" si="0"/>
        <v>1</v>
      </c>
      <c r="M4" s="7">
        <f>I4+L4-K4</f>
        <v>4</v>
      </c>
      <c r="N4" s="7">
        <f aca="true" t="shared" si="1" ref="N4:N17">V4-AD4</f>
        <v>0</v>
      </c>
      <c r="O4" s="4">
        <f aca="true" t="shared" si="2" ref="O4:O17">R4/P4</f>
        <v>0.2631578947368421</v>
      </c>
      <c r="P4" s="1">
        <v>19</v>
      </c>
      <c r="Q4" s="1">
        <v>3</v>
      </c>
      <c r="R4" s="1">
        <v>5</v>
      </c>
      <c r="S4" s="1">
        <v>0</v>
      </c>
      <c r="T4" s="1">
        <v>1</v>
      </c>
      <c r="U4" s="1">
        <f aca="true" t="shared" si="3" ref="U4:U17">Q4+T4-S4</f>
        <v>4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51</v>
      </c>
      <c r="D5" s="40" t="s">
        <v>14</v>
      </c>
      <c r="E5" s="40"/>
      <c r="F5" s="39" t="s">
        <v>297</v>
      </c>
      <c r="G5" s="11">
        <f aca="true" t="shared" si="6" ref="G5:G18">J5/H5</f>
        <v>0.1111111111111111</v>
      </c>
      <c r="H5" s="7">
        <f t="shared" si="0"/>
        <v>27</v>
      </c>
      <c r="I5" s="7">
        <f t="shared" si="0"/>
        <v>2</v>
      </c>
      <c r="J5" s="7">
        <f t="shared" si="0"/>
        <v>3</v>
      </c>
      <c r="K5" s="7">
        <f t="shared" si="0"/>
        <v>0</v>
      </c>
      <c r="L5" s="7">
        <f t="shared" si="0"/>
        <v>0</v>
      </c>
      <c r="M5" s="7">
        <f aca="true" t="shared" si="7" ref="M5:M16">I5+L5-K5</f>
        <v>2</v>
      </c>
      <c r="N5" s="7">
        <f t="shared" si="1"/>
        <v>0</v>
      </c>
      <c r="O5" s="4">
        <f t="shared" si="2"/>
        <v>0.1111111111111111</v>
      </c>
      <c r="P5" s="1">
        <v>27</v>
      </c>
      <c r="Q5" s="1">
        <v>2</v>
      </c>
      <c r="R5" s="1">
        <v>3</v>
      </c>
      <c r="S5" s="1">
        <v>0</v>
      </c>
      <c r="T5" s="1">
        <v>0</v>
      </c>
      <c r="U5" s="1">
        <f t="shared" si="3"/>
        <v>2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</v>
      </c>
      <c r="B6" s="41">
        <v>3</v>
      </c>
      <c r="C6" s="40" t="s">
        <v>43</v>
      </c>
      <c r="D6" s="40" t="s">
        <v>15</v>
      </c>
      <c r="E6" s="40"/>
      <c r="F6" s="39" t="s">
        <v>298</v>
      </c>
      <c r="G6" s="11">
        <f t="shared" si="6"/>
        <v>0</v>
      </c>
      <c r="H6" s="7">
        <f t="shared" si="0"/>
        <v>5</v>
      </c>
      <c r="I6" s="7">
        <f t="shared" si="0"/>
        <v>1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7"/>
        <v>1</v>
      </c>
      <c r="N6" s="7">
        <f t="shared" si="1"/>
        <v>0</v>
      </c>
      <c r="O6" s="4">
        <f t="shared" si="2"/>
        <v>0</v>
      </c>
      <c r="P6" s="1">
        <v>5</v>
      </c>
      <c r="Q6" s="1">
        <v>1</v>
      </c>
      <c r="R6" s="1">
        <v>0</v>
      </c>
      <c r="S6" s="1">
        <v>0</v>
      </c>
      <c r="T6" s="1">
        <v>0</v>
      </c>
      <c r="U6" s="1">
        <f t="shared" si="3"/>
        <v>1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6</v>
      </c>
      <c r="B7" s="41">
        <v>2</v>
      </c>
      <c r="C7" s="40" t="s">
        <v>44</v>
      </c>
      <c r="D7" s="40" t="s">
        <v>17</v>
      </c>
      <c r="E7" s="40" t="s">
        <v>15</v>
      </c>
      <c r="F7" s="39" t="s">
        <v>299</v>
      </c>
      <c r="G7" s="11">
        <f t="shared" si="6"/>
        <v>0.16216216216216217</v>
      </c>
      <c r="H7" s="7">
        <f t="shared" si="0"/>
        <v>37</v>
      </c>
      <c r="I7" s="7">
        <f t="shared" si="0"/>
        <v>4</v>
      </c>
      <c r="J7" s="7">
        <f t="shared" si="0"/>
        <v>6</v>
      </c>
      <c r="K7" s="7">
        <f t="shared" si="0"/>
        <v>1</v>
      </c>
      <c r="L7" s="7">
        <f t="shared" si="0"/>
        <v>4</v>
      </c>
      <c r="M7" s="7">
        <f t="shared" si="7"/>
        <v>7</v>
      </c>
      <c r="N7" s="7">
        <f t="shared" si="1"/>
        <v>0</v>
      </c>
      <c r="O7" s="4">
        <f t="shared" si="2"/>
        <v>0.16216216216216217</v>
      </c>
      <c r="P7" s="1">
        <v>37</v>
      </c>
      <c r="Q7" s="1">
        <v>4</v>
      </c>
      <c r="R7" s="1">
        <v>6</v>
      </c>
      <c r="S7" s="1">
        <v>1</v>
      </c>
      <c r="T7" s="1">
        <v>4</v>
      </c>
      <c r="U7" s="1">
        <f t="shared" si="3"/>
        <v>7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3</v>
      </c>
      <c r="B8" s="41">
        <v>3</v>
      </c>
      <c r="C8" s="40" t="s">
        <v>51</v>
      </c>
      <c r="D8" s="40" t="s">
        <v>72</v>
      </c>
      <c r="E8" s="40" t="s">
        <v>17</v>
      </c>
      <c r="F8" s="39" t="s">
        <v>300</v>
      </c>
      <c r="G8" s="11">
        <f t="shared" si="6"/>
        <v>0.21052631578947367</v>
      </c>
      <c r="H8" s="7">
        <f t="shared" si="0"/>
        <v>19</v>
      </c>
      <c r="I8" s="7">
        <f t="shared" si="0"/>
        <v>1</v>
      </c>
      <c r="J8" s="7">
        <f t="shared" si="0"/>
        <v>4</v>
      </c>
      <c r="K8" s="7">
        <f t="shared" si="0"/>
        <v>0</v>
      </c>
      <c r="L8" s="7">
        <f t="shared" si="0"/>
        <v>0</v>
      </c>
      <c r="M8" s="7">
        <f t="shared" si="7"/>
        <v>1</v>
      </c>
      <c r="N8" s="7">
        <f t="shared" si="1"/>
        <v>0</v>
      </c>
      <c r="O8" s="4">
        <f t="shared" si="2"/>
        <v>0.21052631578947367</v>
      </c>
      <c r="P8" s="1">
        <v>19</v>
      </c>
      <c r="Q8" s="1">
        <v>1</v>
      </c>
      <c r="R8" s="1">
        <v>4</v>
      </c>
      <c r="S8" s="1">
        <v>0</v>
      </c>
      <c r="T8" s="1">
        <v>0</v>
      </c>
      <c r="U8" s="1">
        <f t="shared" si="3"/>
        <v>1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</v>
      </c>
      <c r="B9" s="41">
        <v>3</v>
      </c>
      <c r="C9" s="40" t="s">
        <v>39</v>
      </c>
      <c r="D9" s="40" t="s">
        <v>16</v>
      </c>
      <c r="E9" s="40"/>
      <c r="F9" s="39" t="s">
        <v>301</v>
      </c>
      <c r="G9" s="11" t="e">
        <f>J9/H9</f>
        <v>#DIV/0!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>I9+L9-K9</f>
        <v>0</v>
      </c>
      <c r="N9" s="7">
        <f t="shared" si="1"/>
        <v>0</v>
      </c>
      <c r="O9" s="4" t="e">
        <f t="shared" si="2"/>
        <v>#DIV/0!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f t="shared" si="3"/>
        <v>0</v>
      </c>
      <c r="V9" s="1">
        <v>0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11</v>
      </c>
      <c r="B10" s="41">
        <v>2</v>
      </c>
      <c r="C10" s="40" t="s">
        <v>41</v>
      </c>
      <c r="D10" s="40" t="s">
        <v>18</v>
      </c>
      <c r="E10" s="40"/>
      <c r="F10" s="39" t="s">
        <v>302</v>
      </c>
      <c r="G10" s="11">
        <f>J10/H10</f>
        <v>0.2619047619047619</v>
      </c>
      <c r="H10" s="7">
        <f t="shared" si="0"/>
        <v>42</v>
      </c>
      <c r="I10" s="7">
        <f t="shared" si="0"/>
        <v>5</v>
      </c>
      <c r="J10" s="7">
        <f t="shared" si="0"/>
        <v>11</v>
      </c>
      <c r="K10" s="7">
        <f t="shared" si="0"/>
        <v>0</v>
      </c>
      <c r="L10" s="7">
        <f t="shared" si="0"/>
        <v>4</v>
      </c>
      <c r="M10" s="7">
        <f>I10+L10-K10</f>
        <v>9</v>
      </c>
      <c r="N10" s="7">
        <f t="shared" si="1"/>
        <v>0</v>
      </c>
      <c r="O10" s="4">
        <f t="shared" si="2"/>
        <v>0.2619047619047619</v>
      </c>
      <c r="P10" s="1">
        <v>42</v>
      </c>
      <c r="Q10" s="1">
        <v>5</v>
      </c>
      <c r="R10" s="1">
        <v>11</v>
      </c>
      <c r="S10" s="1">
        <v>0</v>
      </c>
      <c r="T10" s="1">
        <v>4</v>
      </c>
      <c r="U10" s="1">
        <f t="shared" si="3"/>
        <v>9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10</v>
      </c>
      <c r="B11" s="41">
        <v>3</v>
      </c>
      <c r="C11" s="40" t="s">
        <v>42</v>
      </c>
      <c r="D11" s="40" t="s">
        <v>74</v>
      </c>
      <c r="E11" s="40" t="s">
        <v>16</v>
      </c>
      <c r="F11" s="39" t="s">
        <v>303</v>
      </c>
      <c r="G11" s="11">
        <f t="shared" si="6"/>
        <v>0.2692307692307692</v>
      </c>
      <c r="H11" s="7">
        <f t="shared" si="0"/>
        <v>52</v>
      </c>
      <c r="I11" s="7">
        <f t="shared" si="0"/>
        <v>9</v>
      </c>
      <c r="J11" s="7">
        <f t="shared" si="0"/>
        <v>14</v>
      </c>
      <c r="K11" s="7">
        <f t="shared" si="0"/>
        <v>2</v>
      </c>
      <c r="L11" s="7">
        <f t="shared" si="0"/>
        <v>6</v>
      </c>
      <c r="M11" s="7">
        <f t="shared" si="7"/>
        <v>13</v>
      </c>
      <c r="N11" s="7">
        <f t="shared" si="1"/>
        <v>0</v>
      </c>
      <c r="O11" s="4">
        <f t="shared" si="2"/>
        <v>0.2692307692307692</v>
      </c>
      <c r="P11" s="1">
        <v>52</v>
      </c>
      <c r="Q11" s="1">
        <v>9</v>
      </c>
      <c r="R11" s="1">
        <v>14</v>
      </c>
      <c r="S11" s="1">
        <v>2</v>
      </c>
      <c r="T11" s="1">
        <v>6</v>
      </c>
      <c r="U11" s="1">
        <f t="shared" si="3"/>
        <v>13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304</v>
      </c>
      <c r="G12" s="11">
        <f t="shared" si="6"/>
        <v>0.27450980392156865</v>
      </c>
      <c r="H12" s="7">
        <f t="shared" si="0"/>
        <v>51</v>
      </c>
      <c r="I12" s="7">
        <f t="shared" si="0"/>
        <v>7</v>
      </c>
      <c r="J12" s="7">
        <f t="shared" si="0"/>
        <v>14</v>
      </c>
      <c r="K12" s="7">
        <f t="shared" si="0"/>
        <v>1</v>
      </c>
      <c r="L12" s="7">
        <f t="shared" si="0"/>
        <v>3</v>
      </c>
      <c r="M12" s="7">
        <f t="shared" si="7"/>
        <v>9</v>
      </c>
      <c r="N12" s="7">
        <f t="shared" si="1"/>
        <v>3</v>
      </c>
      <c r="O12" s="4">
        <f t="shared" si="2"/>
        <v>0.27450980392156865</v>
      </c>
      <c r="P12" s="1">
        <v>51</v>
      </c>
      <c r="Q12" s="1">
        <v>7</v>
      </c>
      <c r="R12" s="1">
        <v>14</v>
      </c>
      <c r="S12" s="1">
        <v>1</v>
      </c>
      <c r="T12" s="1">
        <v>3</v>
      </c>
      <c r="U12" s="1">
        <f t="shared" si="3"/>
        <v>9</v>
      </c>
      <c r="V12" s="1">
        <v>3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305</v>
      </c>
      <c r="G13" s="11">
        <f t="shared" si="6"/>
        <v>0.3181818181818182</v>
      </c>
      <c r="H13" s="7">
        <f t="shared" si="0"/>
        <v>44</v>
      </c>
      <c r="I13" s="7">
        <f t="shared" si="0"/>
        <v>9</v>
      </c>
      <c r="J13" s="7">
        <f t="shared" si="0"/>
        <v>14</v>
      </c>
      <c r="K13" s="7">
        <f t="shared" si="0"/>
        <v>0</v>
      </c>
      <c r="L13" s="7">
        <f t="shared" si="0"/>
        <v>2</v>
      </c>
      <c r="M13" s="7">
        <f t="shared" si="7"/>
        <v>11</v>
      </c>
      <c r="N13" s="7">
        <f t="shared" si="1"/>
        <v>2</v>
      </c>
      <c r="O13" s="4">
        <f t="shared" si="2"/>
        <v>0.3181818181818182</v>
      </c>
      <c r="P13" s="1">
        <v>44</v>
      </c>
      <c r="Q13" s="1">
        <v>9</v>
      </c>
      <c r="R13" s="1">
        <v>14</v>
      </c>
      <c r="S13" s="1">
        <v>0</v>
      </c>
      <c r="T13" s="1">
        <v>2</v>
      </c>
      <c r="U13" s="1">
        <f>Q13+T13-S13</f>
        <v>11</v>
      </c>
      <c r="V13" s="1">
        <v>2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59</v>
      </c>
      <c r="D14" s="40" t="s">
        <v>19</v>
      </c>
      <c r="E14" s="40"/>
      <c r="F14" s="39" t="s">
        <v>306</v>
      </c>
      <c r="G14" s="11">
        <f t="shared" si="6"/>
        <v>0.29411764705882354</v>
      </c>
      <c r="H14" s="7">
        <f t="shared" si="0"/>
        <v>51</v>
      </c>
      <c r="I14" s="7">
        <f t="shared" si="0"/>
        <v>12</v>
      </c>
      <c r="J14" s="7">
        <f t="shared" si="0"/>
        <v>15</v>
      </c>
      <c r="K14" s="7">
        <f t="shared" si="0"/>
        <v>0</v>
      </c>
      <c r="L14" s="7">
        <f t="shared" si="0"/>
        <v>5</v>
      </c>
      <c r="M14" s="7">
        <f t="shared" si="7"/>
        <v>17</v>
      </c>
      <c r="N14" s="7">
        <f t="shared" si="1"/>
        <v>0</v>
      </c>
      <c r="O14" s="4">
        <f t="shared" si="2"/>
        <v>0.29411764705882354</v>
      </c>
      <c r="P14" s="1">
        <v>51</v>
      </c>
      <c r="Q14" s="1">
        <v>12</v>
      </c>
      <c r="R14" s="1">
        <v>15</v>
      </c>
      <c r="S14" s="1">
        <v>0</v>
      </c>
      <c r="T14" s="1">
        <v>5</v>
      </c>
      <c r="U14" s="1">
        <f t="shared" si="3"/>
        <v>17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59</v>
      </c>
      <c r="D15" s="40" t="s">
        <v>19</v>
      </c>
      <c r="E15" s="40"/>
      <c r="F15" s="39" t="s">
        <v>307</v>
      </c>
      <c r="G15" s="11">
        <f>J15/H15</f>
        <v>0.28</v>
      </c>
      <c r="H15" s="7">
        <f t="shared" si="0"/>
        <v>50</v>
      </c>
      <c r="I15" s="7">
        <f t="shared" si="0"/>
        <v>10</v>
      </c>
      <c r="J15" s="7">
        <f t="shared" si="0"/>
        <v>14</v>
      </c>
      <c r="K15" s="7">
        <f t="shared" si="0"/>
        <v>3</v>
      </c>
      <c r="L15" s="7">
        <f t="shared" si="0"/>
        <v>16</v>
      </c>
      <c r="M15" s="7">
        <f>I15+L15-K15</f>
        <v>23</v>
      </c>
      <c r="N15" s="7">
        <f t="shared" si="1"/>
        <v>0</v>
      </c>
      <c r="O15" s="4">
        <f t="shared" si="2"/>
        <v>0.28</v>
      </c>
      <c r="P15" s="1">
        <v>50</v>
      </c>
      <c r="Q15" s="1">
        <v>10</v>
      </c>
      <c r="R15" s="1">
        <v>14</v>
      </c>
      <c r="S15" s="1">
        <v>3</v>
      </c>
      <c r="T15" s="1">
        <v>16</v>
      </c>
      <c r="U15" s="1">
        <f t="shared" si="3"/>
        <v>23</v>
      </c>
      <c r="V15" s="1">
        <v>0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40</v>
      </c>
      <c r="D16" s="40" t="s">
        <v>19</v>
      </c>
      <c r="E16" s="40"/>
      <c r="F16" s="39" t="s">
        <v>308</v>
      </c>
      <c r="G16" s="11">
        <f t="shared" si="6"/>
        <v>0</v>
      </c>
      <c r="H16" s="7">
        <f t="shared" si="0"/>
        <v>2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7"/>
        <v>0</v>
      </c>
      <c r="N16" s="7">
        <f t="shared" si="1"/>
        <v>0</v>
      </c>
      <c r="O16" s="4">
        <f t="shared" si="2"/>
        <v>0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  <c r="U16" s="1">
        <f t="shared" si="3"/>
        <v>0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5</v>
      </c>
      <c r="B17" s="41">
        <v>3</v>
      </c>
      <c r="C17" s="40" t="s">
        <v>51</v>
      </c>
      <c r="D17" s="40" t="s">
        <v>20</v>
      </c>
      <c r="E17" s="40"/>
      <c r="F17" s="39" t="s">
        <v>309</v>
      </c>
      <c r="G17" s="11">
        <f>J17/H17</f>
        <v>0.0975609756097561</v>
      </c>
      <c r="H17" s="7">
        <f t="shared" si="0"/>
        <v>41</v>
      </c>
      <c r="I17" s="7">
        <f t="shared" si="0"/>
        <v>1</v>
      </c>
      <c r="J17" s="7">
        <f t="shared" si="0"/>
        <v>4</v>
      </c>
      <c r="K17" s="7">
        <f t="shared" si="0"/>
        <v>0</v>
      </c>
      <c r="L17" s="7">
        <f t="shared" si="0"/>
        <v>0</v>
      </c>
      <c r="M17" s="7">
        <f>I17+L17-K17</f>
        <v>1</v>
      </c>
      <c r="N17" s="7">
        <f t="shared" si="1"/>
        <v>0</v>
      </c>
      <c r="O17" s="4">
        <f t="shared" si="2"/>
        <v>0.0975609756097561</v>
      </c>
      <c r="P17" s="1">
        <v>41</v>
      </c>
      <c r="Q17" s="1">
        <v>1</v>
      </c>
      <c r="R17" s="1">
        <v>4</v>
      </c>
      <c r="S17" s="1">
        <v>0</v>
      </c>
      <c r="T17" s="1">
        <v>0</v>
      </c>
      <c r="U17" s="1">
        <f t="shared" si="3"/>
        <v>1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148</v>
      </c>
      <c r="B18" s="7"/>
      <c r="C18" s="7"/>
      <c r="D18" s="7"/>
      <c r="E18" s="7"/>
      <c r="F18" s="10"/>
      <c r="G18" s="14">
        <f t="shared" si="6"/>
        <v>0.23636363636363636</v>
      </c>
      <c r="H18" s="15">
        <f aca="true" t="shared" si="8" ref="H18:N18">SUM(H4:H17)</f>
        <v>440</v>
      </c>
      <c r="I18" s="15">
        <f t="shared" si="8"/>
        <v>64</v>
      </c>
      <c r="J18" s="15">
        <f t="shared" si="8"/>
        <v>104</v>
      </c>
      <c r="K18" s="15">
        <f t="shared" si="8"/>
        <v>7</v>
      </c>
      <c r="L18" s="15">
        <f t="shared" si="8"/>
        <v>41</v>
      </c>
      <c r="M18" s="15">
        <f t="shared" si="8"/>
        <v>98</v>
      </c>
      <c r="N18" s="16">
        <f t="shared" si="8"/>
        <v>5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29</v>
      </c>
      <c r="B21" s="41">
        <v>2</v>
      </c>
      <c r="C21" s="40" t="s">
        <v>44</v>
      </c>
      <c r="D21" s="40">
        <v>1</v>
      </c>
      <c r="E21" s="40"/>
      <c r="F21" s="39" t="s">
        <v>310</v>
      </c>
      <c r="G21" s="12">
        <f aca="true" t="shared" si="9" ref="G21:G30">M21/K21*9</f>
        <v>0</v>
      </c>
      <c r="H21" s="12">
        <f aca="true" t="shared" si="10" ref="H21:H30">(L21+N21)/K21</f>
        <v>0.6666666666666666</v>
      </c>
      <c r="I21" s="7">
        <f aca="true" t="shared" si="11" ref="I21:N29">Q21-Y21</f>
        <v>0</v>
      </c>
      <c r="J21" s="7">
        <f t="shared" si="11"/>
        <v>1</v>
      </c>
      <c r="K21" s="13">
        <f t="shared" si="11"/>
        <v>3</v>
      </c>
      <c r="L21" s="7">
        <f t="shared" si="11"/>
        <v>1</v>
      </c>
      <c r="M21" s="7">
        <f t="shared" si="11"/>
        <v>0</v>
      </c>
      <c r="N21" s="7">
        <f t="shared" si="11"/>
        <v>1</v>
      </c>
      <c r="O21" s="5">
        <f aca="true" t="shared" si="12" ref="O21:O28">U21/S21*9</f>
        <v>0</v>
      </c>
      <c r="P21" s="5">
        <f aca="true" t="shared" si="13" ref="P21:P28">(T21+V21)/S21</f>
        <v>0.6666666666666666</v>
      </c>
      <c r="Q21" s="1">
        <v>0</v>
      </c>
      <c r="R21" s="1">
        <v>1</v>
      </c>
      <c r="S21" s="34">
        <v>3</v>
      </c>
      <c r="T21" s="1">
        <v>1</v>
      </c>
      <c r="U21" s="1">
        <v>0</v>
      </c>
      <c r="V21" s="1">
        <v>1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10</v>
      </c>
      <c r="B22" s="41">
        <v>2</v>
      </c>
      <c r="C22" s="40" t="s">
        <v>42</v>
      </c>
      <c r="D22" s="40">
        <v>2</v>
      </c>
      <c r="E22" s="40"/>
      <c r="F22" s="39" t="s">
        <v>311</v>
      </c>
      <c r="G22" s="12">
        <f t="shared" si="9"/>
        <v>4.90909090909091</v>
      </c>
      <c r="H22" s="12">
        <f t="shared" si="10"/>
        <v>1.4727272727272729</v>
      </c>
      <c r="I22" s="7">
        <f t="shared" si="11"/>
        <v>2</v>
      </c>
      <c r="J22" s="7">
        <f t="shared" si="11"/>
        <v>0</v>
      </c>
      <c r="K22" s="13">
        <f t="shared" si="11"/>
        <v>18.333333333333332</v>
      </c>
      <c r="L22" s="7">
        <f t="shared" si="11"/>
        <v>20</v>
      </c>
      <c r="M22" s="7">
        <f t="shared" si="11"/>
        <v>10</v>
      </c>
      <c r="N22" s="7">
        <f t="shared" si="11"/>
        <v>7</v>
      </c>
      <c r="O22" s="5">
        <f t="shared" si="12"/>
        <v>4.90909090909091</v>
      </c>
      <c r="P22" s="5">
        <f t="shared" si="13"/>
        <v>1.4727272727272729</v>
      </c>
      <c r="Q22" s="1">
        <v>2</v>
      </c>
      <c r="R22" s="1">
        <v>0</v>
      </c>
      <c r="S22" s="34">
        <v>18.333333333333332</v>
      </c>
      <c r="T22" s="1">
        <v>20</v>
      </c>
      <c r="U22" s="1">
        <v>10</v>
      </c>
      <c r="V22" s="1">
        <v>7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26</v>
      </c>
      <c r="B23" s="41">
        <v>3</v>
      </c>
      <c r="C23" s="40" t="s">
        <v>52</v>
      </c>
      <c r="D23" s="40">
        <v>3</v>
      </c>
      <c r="E23" s="40"/>
      <c r="F23" s="39" t="s">
        <v>312</v>
      </c>
      <c r="G23" s="12">
        <f t="shared" si="9"/>
        <v>4.7368421052631575</v>
      </c>
      <c r="H23" s="12">
        <f t="shared" si="10"/>
        <v>1.631578947368421</v>
      </c>
      <c r="I23" s="7">
        <f t="shared" si="11"/>
        <v>1</v>
      </c>
      <c r="J23" s="7">
        <f t="shared" si="11"/>
        <v>0</v>
      </c>
      <c r="K23" s="13">
        <f t="shared" si="11"/>
        <v>19</v>
      </c>
      <c r="L23" s="7">
        <f t="shared" si="11"/>
        <v>22</v>
      </c>
      <c r="M23" s="7">
        <f t="shared" si="11"/>
        <v>10</v>
      </c>
      <c r="N23" s="7">
        <f t="shared" si="11"/>
        <v>9</v>
      </c>
      <c r="O23" s="5">
        <f t="shared" si="12"/>
        <v>4.7368421052631575</v>
      </c>
      <c r="P23" s="5">
        <f t="shared" si="13"/>
        <v>1.631578947368421</v>
      </c>
      <c r="Q23" s="1">
        <v>1</v>
      </c>
      <c r="R23" s="1">
        <v>0</v>
      </c>
      <c r="S23" s="1">
        <v>19</v>
      </c>
      <c r="T23" s="1">
        <v>22</v>
      </c>
      <c r="U23" s="1">
        <v>10</v>
      </c>
      <c r="V23" s="1">
        <v>9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21</v>
      </c>
      <c r="B24" s="41">
        <v>3</v>
      </c>
      <c r="C24" s="40" t="s">
        <v>59</v>
      </c>
      <c r="D24" s="40">
        <v>4</v>
      </c>
      <c r="E24" s="40"/>
      <c r="F24" s="39" t="s">
        <v>313</v>
      </c>
      <c r="G24" s="12">
        <f t="shared" si="9"/>
        <v>5.120689655172414</v>
      </c>
      <c r="H24" s="12">
        <f t="shared" si="10"/>
        <v>1.1379310344827587</v>
      </c>
      <c r="I24" s="7">
        <f t="shared" si="11"/>
        <v>1</v>
      </c>
      <c r="J24" s="7">
        <f t="shared" si="11"/>
        <v>0</v>
      </c>
      <c r="K24" s="13">
        <f t="shared" si="11"/>
        <v>19.333333333333332</v>
      </c>
      <c r="L24" s="7">
        <f t="shared" si="11"/>
        <v>20</v>
      </c>
      <c r="M24" s="7">
        <f t="shared" si="11"/>
        <v>11</v>
      </c>
      <c r="N24" s="7">
        <f t="shared" si="11"/>
        <v>2</v>
      </c>
      <c r="O24" s="5">
        <f t="shared" si="12"/>
        <v>5.120689655172414</v>
      </c>
      <c r="P24" s="5">
        <f t="shared" si="13"/>
        <v>1.1379310344827587</v>
      </c>
      <c r="Q24" s="1">
        <v>1</v>
      </c>
      <c r="R24" s="1">
        <v>0</v>
      </c>
      <c r="S24" s="34">
        <v>19.333333333333332</v>
      </c>
      <c r="T24" s="1">
        <v>20</v>
      </c>
      <c r="U24" s="1">
        <v>11</v>
      </c>
      <c r="V24" s="1">
        <v>2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3</v>
      </c>
      <c r="B25" s="41">
        <v>3</v>
      </c>
      <c r="C25" s="40" t="s">
        <v>59</v>
      </c>
      <c r="D25" s="40">
        <v>5</v>
      </c>
      <c r="E25" s="40"/>
      <c r="F25" s="39" t="s">
        <v>314</v>
      </c>
      <c r="G25" s="12">
        <f t="shared" si="9"/>
        <v>1.4594594594594592</v>
      </c>
      <c r="H25" s="12">
        <f t="shared" si="10"/>
        <v>0.9729729729729729</v>
      </c>
      <c r="I25" s="7">
        <f t="shared" si="11"/>
        <v>1</v>
      </c>
      <c r="J25" s="7">
        <f t="shared" si="11"/>
        <v>0</v>
      </c>
      <c r="K25" s="13">
        <f t="shared" si="11"/>
        <v>12.333333333333334</v>
      </c>
      <c r="L25" s="7">
        <f t="shared" si="11"/>
        <v>7</v>
      </c>
      <c r="M25" s="7">
        <f t="shared" si="11"/>
        <v>2</v>
      </c>
      <c r="N25" s="7">
        <f t="shared" si="11"/>
        <v>5</v>
      </c>
      <c r="O25" s="5">
        <f t="shared" si="12"/>
        <v>1.4594594594594592</v>
      </c>
      <c r="P25" s="5">
        <f t="shared" si="13"/>
        <v>0.9729729729729729</v>
      </c>
      <c r="Q25" s="1">
        <v>1</v>
      </c>
      <c r="R25" s="1">
        <v>0</v>
      </c>
      <c r="S25" s="34">
        <v>12.333333333333334</v>
      </c>
      <c r="T25" s="1">
        <v>7</v>
      </c>
      <c r="U25" s="1">
        <v>2</v>
      </c>
      <c r="V25" s="1">
        <v>5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3</v>
      </c>
      <c r="B26" s="41">
        <v>3</v>
      </c>
      <c r="C26" s="40" t="s">
        <v>44</v>
      </c>
      <c r="D26" s="40">
        <v>6</v>
      </c>
      <c r="E26" s="40"/>
      <c r="F26" s="39" t="s">
        <v>315</v>
      </c>
      <c r="G26" s="12">
        <f t="shared" si="9"/>
        <v>0</v>
      </c>
      <c r="H26" s="12">
        <f t="shared" si="10"/>
        <v>0.75</v>
      </c>
      <c r="I26" s="7">
        <f t="shared" si="11"/>
        <v>0</v>
      </c>
      <c r="J26" s="7">
        <f t="shared" si="11"/>
        <v>0</v>
      </c>
      <c r="K26" s="13">
        <f t="shared" si="11"/>
        <v>6.666666666666667</v>
      </c>
      <c r="L26" s="7">
        <f t="shared" si="11"/>
        <v>1</v>
      </c>
      <c r="M26" s="7">
        <f t="shared" si="11"/>
        <v>0</v>
      </c>
      <c r="N26" s="7">
        <f t="shared" si="11"/>
        <v>4</v>
      </c>
      <c r="O26" s="5">
        <f t="shared" si="12"/>
        <v>0</v>
      </c>
      <c r="P26" s="5">
        <f t="shared" si="13"/>
        <v>0.75</v>
      </c>
      <c r="Q26" s="1">
        <v>0</v>
      </c>
      <c r="R26" s="1">
        <v>0</v>
      </c>
      <c r="S26" s="34">
        <v>6.666666666666667</v>
      </c>
      <c r="T26" s="1">
        <v>1</v>
      </c>
      <c r="U26" s="1">
        <v>0</v>
      </c>
      <c r="V26" s="1">
        <v>4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</v>
      </c>
      <c r="B27" s="41">
        <v>3</v>
      </c>
      <c r="C27" s="40" t="s">
        <v>51</v>
      </c>
      <c r="D27" s="40">
        <v>7</v>
      </c>
      <c r="E27" s="40"/>
      <c r="F27" s="39" t="s">
        <v>316</v>
      </c>
      <c r="G27" s="12" t="e">
        <f t="shared" si="9"/>
        <v>#DIV/0!</v>
      </c>
      <c r="H27" s="12" t="e">
        <f t="shared" si="10"/>
        <v>#DIV/0!</v>
      </c>
      <c r="I27" s="7">
        <f t="shared" si="11"/>
        <v>0</v>
      </c>
      <c r="J27" s="7">
        <f t="shared" si="11"/>
        <v>0</v>
      </c>
      <c r="K27" s="13">
        <f t="shared" si="11"/>
        <v>0</v>
      </c>
      <c r="L27" s="7">
        <f t="shared" si="11"/>
        <v>0</v>
      </c>
      <c r="M27" s="7">
        <f t="shared" si="11"/>
        <v>0</v>
      </c>
      <c r="N27" s="7">
        <f t="shared" si="11"/>
        <v>0</v>
      </c>
      <c r="O27" s="5" t="e">
        <f t="shared" si="12"/>
        <v>#DIV/0!</v>
      </c>
      <c r="P27" s="5" t="e">
        <f t="shared" si="13"/>
        <v>#DIV/0!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18</v>
      </c>
      <c r="B28" s="41">
        <v>3</v>
      </c>
      <c r="C28" s="40" t="s">
        <v>51</v>
      </c>
      <c r="D28" s="40">
        <v>8</v>
      </c>
      <c r="E28" s="40"/>
      <c r="F28" s="39" t="s">
        <v>317</v>
      </c>
      <c r="G28" s="12">
        <f t="shared" si="9"/>
        <v>4.90909090909091</v>
      </c>
      <c r="H28" s="12">
        <f t="shared" si="10"/>
        <v>1.9090909090909092</v>
      </c>
      <c r="I28" s="7">
        <f t="shared" si="11"/>
        <v>0</v>
      </c>
      <c r="J28" s="7">
        <f t="shared" si="11"/>
        <v>1</v>
      </c>
      <c r="K28" s="13">
        <f t="shared" si="11"/>
        <v>3.6666666666666665</v>
      </c>
      <c r="L28" s="7">
        <f t="shared" si="11"/>
        <v>6</v>
      </c>
      <c r="M28" s="7">
        <f t="shared" si="11"/>
        <v>2</v>
      </c>
      <c r="N28" s="7">
        <f t="shared" si="11"/>
        <v>1</v>
      </c>
      <c r="O28" s="5">
        <f t="shared" si="12"/>
        <v>4.90909090909091</v>
      </c>
      <c r="P28" s="5">
        <f t="shared" si="13"/>
        <v>1.9090909090909092</v>
      </c>
      <c r="Q28" s="1">
        <v>0</v>
      </c>
      <c r="R28" s="1">
        <v>1</v>
      </c>
      <c r="S28" s="34">
        <v>3.6666666666666665</v>
      </c>
      <c r="T28" s="1">
        <v>6</v>
      </c>
      <c r="U28" s="1">
        <v>2</v>
      </c>
      <c r="V28" s="1">
        <v>1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40</v>
      </c>
      <c r="D29" s="40">
        <v>9</v>
      </c>
      <c r="E29" s="40"/>
      <c r="F29" s="39" t="s">
        <v>318</v>
      </c>
      <c r="G29" s="12">
        <f t="shared" si="9"/>
        <v>2.25</v>
      </c>
      <c r="H29" s="12">
        <f t="shared" si="10"/>
        <v>1.1666666666666667</v>
      </c>
      <c r="I29" s="7">
        <f t="shared" si="11"/>
        <v>2</v>
      </c>
      <c r="J29" s="7">
        <f t="shared" si="11"/>
        <v>0</v>
      </c>
      <c r="K29" s="13">
        <f t="shared" si="11"/>
        <v>12</v>
      </c>
      <c r="L29" s="7">
        <f t="shared" si="11"/>
        <v>12</v>
      </c>
      <c r="M29" s="7">
        <f t="shared" si="11"/>
        <v>3</v>
      </c>
      <c r="N29" s="7">
        <f t="shared" si="11"/>
        <v>2</v>
      </c>
      <c r="O29" s="5">
        <f>U29/S29*9</f>
        <v>2.25</v>
      </c>
      <c r="P29" s="5">
        <f>(T29+V29)/S29</f>
        <v>1.1666666666666667</v>
      </c>
      <c r="Q29" s="1">
        <v>2</v>
      </c>
      <c r="R29" s="1">
        <v>0</v>
      </c>
      <c r="S29" s="34">
        <v>12</v>
      </c>
      <c r="T29" s="1">
        <v>12</v>
      </c>
      <c r="U29" s="1">
        <v>3</v>
      </c>
      <c r="V29" s="1">
        <v>2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112</v>
      </c>
      <c r="B30" s="7"/>
      <c r="C30" s="7"/>
      <c r="D30" s="7"/>
      <c r="E30" s="7"/>
      <c r="F30" s="10"/>
      <c r="G30" s="17">
        <f t="shared" si="9"/>
        <v>3.6254416961130747</v>
      </c>
      <c r="H30" s="18">
        <f t="shared" si="10"/>
        <v>1.2720848056537104</v>
      </c>
      <c r="I30" s="15">
        <f aca="true" t="shared" si="16" ref="I30:N30">SUM(I21:I29)</f>
        <v>7</v>
      </c>
      <c r="J30" s="15">
        <f t="shared" si="16"/>
        <v>2</v>
      </c>
      <c r="K30" s="19">
        <f t="shared" si="16"/>
        <v>94.33333333333333</v>
      </c>
      <c r="L30" s="15">
        <f t="shared" si="16"/>
        <v>89</v>
      </c>
      <c r="M30" s="15">
        <f t="shared" si="16"/>
        <v>38</v>
      </c>
      <c r="N30" s="16">
        <f t="shared" si="16"/>
        <v>31</v>
      </c>
    </row>
    <row r="31" spans="1:14" ht="15">
      <c r="A31" s="7">
        <f>A18+A30</f>
        <v>260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3</v>
      </c>
      <c r="C36" s="40" t="s">
        <v>41</v>
      </c>
      <c r="D36" s="40" t="s">
        <v>45</v>
      </c>
      <c r="E36" s="40"/>
      <c r="F36" s="39" t="s">
        <v>319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3</v>
      </c>
      <c r="C37" s="40" t="s">
        <v>44</v>
      </c>
      <c r="D37" s="40" t="s">
        <v>45</v>
      </c>
      <c r="E37" s="40"/>
      <c r="F37" s="39" t="s">
        <v>320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51</v>
      </c>
      <c r="D38" s="40" t="s">
        <v>169</v>
      </c>
      <c r="E38" s="40"/>
      <c r="F38" s="39" t="s">
        <v>321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41</v>
      </c>
      <c r="D39" s="40" t="s">
        <v>45</v>
      </c>
      <c r="E39" s="40"/>
      <c r="F39" s="39" t="s">
        <v>322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39</v>
      </c>
      <c r="D40" s="40" t="s">
        <v>169</v>
      </c>
      <c r="E40" s="40"/>
      <c r="F40" s="39" t="s">
        <v>323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52</v>
      </c>
      <c r="D41" s="40" t="s">
        <v>45</v>
      </c>
      <c r="E41" s="40"/>
      <c r="F41" s="39" t="s">
        <v>324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51</v>
      </c>
      <c r="D42" s="40" t="s">
        <v>45</v>
      </c>
      <c r="E42" s="40"/>
      <c r="F42" s="39" t="s">
        <v>325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42</v>
      </c>
      <c r="D43" s="40" t="s">
        <v>45</v>
      </c>
      <c r="E43" s="40"/>
      <c r="F43" s="39" t="s">
        <v>326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44</v>
      </c>
      <c r="D44" s="40" t="s">
        <v>14</v>
      </c>
      <c r="E44" s="40"/>
      <c r="F44" s="39" t="s">
        <v>327</v>
      </c>
      <c r="G44" s="7">
        <v>9</v>
      </c>
    </row>
    <row r="45" spans="1:7" ht="15">
      <c r="A45" s="40"/>
      <c r="B45" s="41">
        <v>3</v>
      </c>
      <c r="C45" s="40" t="s">
        <v>51</v>
      </c>
      <c r="D45" s="40" t="s">
        <v>19</v>
      </c>
      <c r="E45" s="40"/>
      <c r="F45" s="39" t="s">
        <v>328</v>
      </c>
      <c r="G45" s="7">
        <v>10</v>
      </c>
    </row>
    <row r="46" spans="1:7" ht="15">
      <c r="A46" s="40"/>
      <c r="B46" s="41">
        <v>3</v>
      </c>
      <c r="C46" s="40" t="s">
        <v>40</v>
      </c>
      <c r="D46" s="40" t="s">
        <v>45</v>
      </c>
      <c r="E46" s="40"/>
      <c r="F46" s="39" t="s">
        <v>329</v>
      </c>
      <c r="G46" s="7">
        <v>11</v>
      </c>
    </row>
    <row r="47" spans="1:7" ht="15">
      <c r="A47" s="40"/>
      <c r="B47" s="41">
        <v>3</v>
      </c>
      <c r="C47" s="40" t="s">
        <v>40</v>
      </c>
      <c r="D47" s="40" t="s">
        <v>14</v>
      </c>
      <c r="E47" s="40"/>
      <c r="F47" s="39" t="s">
        <v>330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16</v>
      </c>
      <c r="E48" s="40"/>
      <c r="F48" s="39" t="s">
        <v>331</v>
      </c>
      <c r="G48" s="7">
        <v>13</v>
      </c>
    </row>
    <row r="49" spans="1:7" ht="15">
      <c r="A49" s="40"/>
      <c r="B49" s="41">
        <v>3</v>
      </c>
      <c r="C49" s="40" t="s">
        <v>40</v>
      </c>
      <c r="D49" s="40" t="s">
        <v>45</v>
      </c>
      <c r="E49" s="40"/>
      <c r="F49" s="39" t="s">
        <v>332</v>
      </c>
      <c r="G49" s="7">
        <v>14</v>
      </c>
    </row>
    <row r="50" spans="1:7" ht="15">
      <c r="A50" s="40"/>
      <c r="B50" s="41">
        <v>3</v>
      </c>
      <c r="C50" s="40" t="s">
        <v>52</v>
      </c>
      <c r="D50" s="40" t="s">
        <v>45</v>
      </c>
      <c r="E50" s="40"/>
      <c r="F50" s="39" t="s">
        <v>333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43" t="s">
        <v>50</v>
      </c>
      <c r="B1" s="44"/>
      <c r="C1" s="44"/>
      <c r="D1" s="44"/>
      <c r="E1" s="44"/>
      <c r="F1" s="45"/>
    </row>
    <row r="2" spans="15:30" ht="12.75" customHeight="1">
      <c r="O2" s="42" t="s">
        <v>12</v>
      </c>
      <c r="P2" s="42"/>
      <c r="Q2" s="42"/>
      <c r="R2" s="42"/>
      <c r="S2" s="42"/>
      <c r="T2" s="42"/>
      <c r="U2" s="42"/>
      <c r="V2" s="42"/>
      <c r="W2" s="42" t="s">
        <v>13</v>
      </c>
      <c r="X2" s="42"/>
      <c r="Y2" s="42"/>
      <c r="Z2" s="42"/>
      <c r="AA2" s="42"/>
      <c r="AB2" s="42"/>
      <c r="AC2" s="42"/>
      <c r="AD2" s="42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59</v>
      </c>
      <c r="D4" s="40" t="s">
        <v>14</v>
      </c>
      <c r="E4" s="40"/>
      <c r="F4" s="39" t="s">
        <v>334</v>
      </c>
      <c r="G4" s="11">
        <f>J4/H4</f>
        <v>0.2727272727272727</v>
      </c>
      <c r="H4" s="7">
        <f aca="true" t="shared" si="0" ref="H4:L17">P4-X4</f>
        <v>22</v>
      </c>
      <c r="I4" s="7">
        <f t="shared" si="0"/>
        <v>4</v>
      </c>
      <c r="J4" s="7">
        <f t="shared" si="0"/>
        <v>6</v>
      </c>
      <c r="K4" s="7">
        <f t="shared" si="0"/>
        <v>0</v>
      </c>
      <c r="L4" s="7">
        <f t="shared" si="0"/>
        <v>2</v>
      </c>
      <c r="M4" s="7">
        <f>I4+L4-K4</f>
        <v>6</v>
      </c>
      <c r="N4" s="7">
        <f aca="true" t="shared" si="1" ref="N4:N17">V4-AD4</f>
        <v>0</v>
      </c>
      <c r="O4" s="4">
        <f aca="true" t="shared" si="2" ref="O4:O17">R4/P4</f>
        <v>0.2727272727272727</v>
      </c>
      <c r="P4" s="1">
        <v>22</v>
      </c>
      <c r="Q4" s="1">
        <v>4</v>
      </c>
      <c r="R4" s="1">
        <v>6</v>
      </c>
      <c r="S4" s="1">
        <v>0</v>
      </c>
      <c r="T4" s="1">
        <v>2</v>
      </c>
      <c r="U4" s="1">
        <f aca="true" t="shared" si="3" ref="U4:U17">Q4+T4-S4</f>
        <v>6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39</v>
      </c>
      <c r="D5" s="40" t="s">
        <v>14</v>
      </c>
      <c r="E5" s="40"/>
      <c r="F5" s="39" t="s">
        <v>335</v>
      </c>
      <c r="G5" s="11">
        <f aca="true" t="shared" si="6" ref="G5:G18">J5/H5</f>
        <v>0.3</v>
      </c>
      <c r="H5" s="7">
        <f t="shared" si="0"/>
        <v>10</v>
      </c>
      <c r="I5" s="7">
        <f t="shared" si="0"/>
        <v>0</v>
      </c>
      <c r="J5" s="7">
        <f t="shared" si="0"/>
        <v>3</v>
      </c>
      <c r="K5" s="7">
        <f t="shared" si="0"/>
        <v>0</v>
      </c>
      <c r="L5" s="7">
        <f t="shared" si="0"/>
        <v>1</v>
      </c>
      <c r="M5" s="7">
        <f aca="true" t="shared" si="7" ref="M5:M16">I5+L5-K5</f>
        <v>1</v>
      </c>
      <c r="N5" s="7">
        <f t="shared" si="1"/>
        <v>0</v>
      </c>
      <c r="O5" s="4">
        <f t="shared" si="2"/>
        <v>0.3</v>
      </c>
      <c r="P5" s="1">
        <v>10</v>
      </c>
      <c r="Q5" s="1">
        <v>0</v>
      </c>
      <c r="R5" s="1">
        <v>3</v>
      </c>
      <c r="S5" s="1">
        <v>0</v>
      </c>
      <c r="T5" s="1">
        <v>1</v>
      </c>
      <c r="U5" s="1">
        <f t="shared" si="3"/>
        <v>1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336</v>
      </c>
      <c r="G6" s="11">
        <f t="shared" si="6"/>
        <v>0.3902439024390244</v>
      </c>
      <c r="H6" s="7">
        <f t="shared" si="0"/>
        <v>41</v>
      </c>
      <c r="I6" s="7">
        <f t="shared" si="0"/>
        <v>5</v>
      </c>
      <c r="J6" s="7">
        <f t="shared" si="0"/>
        <v>16</v>
      </c>
      <c r="K6" s="7">
        <f t="shared" si="0"/>
        <v>1</v>
      </c>
      <c r="L6" s="7">
        <f t="shared" si="0"/>
        <v>8</v>
      </c>
      <c r="M6" s="7">
        <f t="shared" si="7"/>
        <v>12</v>
      </c>
      <c r="N6" s="7">
        <f t="shared" si="1"/>
        <v>0</v>
      </c>
      <c r="O6" s="4">
        <f t="shared" si="2"/>
        <v>0.3902439024390244</v>
      </c>
      <c r="P6" s="1">
        <v>41</v>
      </c>
      <c r="Q6" s="1">
        <v>5</v>
      </c>
      <c r="R6" s="1">
        <v>16</v>
      </c>
      <c r="S6" s="1">
        <v>1</v>
      </c>
      <c r="T6" s="1">
        <v>8</v>
      </c>
      <c r="U6" s="1">
        <f t="shared" si="3"/>
        <v>12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15</v>
      </c>
      <c r="B7" s="41">
        <v>2</v>
      </c>
      <c r="C7" s="40" t="s">
        <v>59</v>
      </c>
      <c r="D7" s="40" t="s">
        <v>17</v>
      </c>
      <c r="E7" s="40"/>
      <c r="F7" s="39" t="s">
        <v>337</v>
      </c>
      <c r="G7" s="11">
        <f t="shared" si="6"/>
        <v>0.16216216216216217</v>
      </c>
      <c r="H7" s="7">
        <f t="shared" si="0"/>
        <v>37</v>
      </c>
      <c r="I7" s="7">
        <f t="shared" si="0"/>
        <v>3</v>
      </c>
      <c r="J7" s="7">
        <f t="shared" si="0"/>
        <v>6</v>
      </c>
      <c r="K7" s="7">
        <f t="shared" si="0"/>
        <v>1</v>
      </c>
      <c r="L7" s="7">
        <f t="shared" si="0"/>
        <v>5</v>
      </c>
      <c r="M7" s="7">
        <f t="shared" si="7"/>
        <v>7</v>
      </c>
      <c r="N7" s="7">
        <f t="shared" si="1"/>
        <v>0</v>
      </c>
      <c r="O7" s="4">
        <f t="shared" si="2"/>
        <v>0.16216216216216217</v>
      </c>
      <c r="P7" s="1">
        <v>37</v>
      </c>
      <c r="Q7" s="1">
        <v>3</v>
      </c>
      <c r="R7" s="1">
        <v>6</v>
      </c>
      <c r="S7" s="1">
        <v>1</v>
      </c>
      <c r="T7" s="1">
        <v>5</v>
      </c>
      <c r="U7" s="1">
        <f t="shared" si="3"/>
        <v>7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29</v>
      </c>
      <c r="B8" s="41">
        <v>3</v>
      </c>
      <c r="C8" s="40" t="s">
        <v>40</v>
      </c>
      <c r="D8" s="40" t="s">
        <v>72</v>
      </c>
      <c r="E8" s="40" t="s">
        <v>15</v>
      </c>
      <c r="F8" s="39" t="s">
        <v>338</v>
      </c>
      <c r="G8" s="11">
        <f t="shared" si="6"/>
        <v>0.24</v>
      </c>
      <c r="H8" s="7">
        <f t="shared" si="0"/>
        <v>25</v>
      </c>
      <c r="I8" s="7">
        <f t="shared" si="0"/>
        <v>5</v>
      </c>
      <c r="J8" s="7">
        <f t="shared" si="0"/>
        <v>6</v>
      </c>
      <c r="K8" s="7">
        <f t="shared" si="0"/>
        <v>1</v>
      </c>
      <c r="L8" s="7">
        <f t="shared" si="0"/>
        <v>6</v>
      </c>
      <c r="M8" s="7">
        <f t="shared" si="7"/>
        <v>10</v>
      </c>
      <c r="N8" s="7">
        <f t="shared" si="1"/>
        <v>1</v>
      </c>
      <c r="O8" s="4">
        <f t="shared" si="2"/>
        <v>0.24</v>
      </c>
      <c r="P8" s="1">
        <v>25</v>
      </c>
      <c r="Q8" s="1">
        <v>5</v>
      </c>
      <c r="R8" s="1">
        <v>6</v>
      </c>
      <c r="S8" s="1">
        <v>1</v>
      </c>
      <c r="T8" s="1">
        <v>6</v>
      </c>
      <c r="U8" s="1">
        <f t="shared" si="3"/>
        <v>10</v>
      </c>
      <c r="V8" s="1">
        <v>1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10</v>
      </c>
      <c r="B9" s="41">
        <v>2</v>
      </c>
      <c r="C9" s="40" t="s">
        <v>59</v>
      </c>
      <c r="D9" s="40" t="s">
        <v>16</v>
      </c>
      <c r="E9" s="40"/>
      <c r="F9" s="39" t="s">
        <v>339</v>
      </c>
      <c r="G9" s="11">
        <f>J9/H9</f>
        <v>0.22857142857142856</v>
      </c>
      <c r="H9" s="7">
        <f t="shared" si="0"/>
        <v>35</v>
      </c>
      <c r="I9" s="7">
        <f t="shared" si="0"/>
        <v>7</v>
      </c>
      <c r="J9" s="7">
        <f t="shared" si="0"/>
        <v>8</v>
      </c>
      <c r="K9" s="7">
        <f t="shared" si="0"/>
        <v>0</v>
      </c>
      <c r="L9" s="7">
        <f t="shared" si="0"/>
        <v>2</v>
      </c>
      <c r="M9" s="7">
        <f>I9+L9-K9</f>
        <v>9</v>
      </c>
      <c r="N9" s="7">
        <f t="shared" si="1"/>
        <v>0</v>
      </c>
      <c r="O9" s="4">
        <f t="shared" si="2"/>
        <v>0.22857142857142856</v>
      </c>
      <c r="P9" s="1">
        <v>35</v>
      </c>
      <c r="Q9" s="1">
        <v>7</v>
      </c>
      <c r="R9" s="1">
        <v>8</v>
      </c>
      <c r="S9" s="1">
        <v>0</v>
      </c>
      <c r="T9" s="1">
        <v>2</v>
      </c>
      <c r="U9" s="1">
        <f t="shared" si="3"/>
        <v>9</v>
      </c>
      <c r="V9" s="1">
        <v>0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19</v>
      </c>
      <c r="B10" s="41">
        <v>3</v>
      </c>
      <c r="C10" s="40" t="s">
        <v>65</v>
      </c>
      <c r="D10" s="40" t="s">
        <v>18</v>
      </c>
      <c r="E10" s="40"/>
      <c r="F10" s="39" t="s">
        <v>340</v>
      </c>
      <c r="G10" s="11">
        <f>J10/H10</f>
        <v>0.2894736842105263</v>
      </c>
      <c r="H10" s="7">
        <f t="shared" si="0"/>
        <v>38</v>
      </c>
      <c r="I10" s="7">
        <f t="shared" si="0"/>
        <v>7</v>
      </c>
      <c r="J10" s="7">
        <f t="shared" si="0"/>
        <v>11</v>
      </c>
      <c r="K10" s="7">
        <f t="shared" si="0"/>
        <v>0</v>
      </c>
      <c r="L10" s="7">
        <f t="shared" si="0"/>
        <v>1</v>
      </c>
      <c r="M10" s="7">
        <f>I10+L10-K10</f>
        <v>8</v>
      </c>
      <c r="N10" s="7">
        <f t="shared" si="1"/>
        <v>0</v>
      </c>
      <c r="O10" s="4">
        <f t="shared" si="2"/>
        <v>0.2894736842105263</v>
      </c>
      <c r="P10" s="1">
        <v>38</v>
      </c>
      <c r="Q10" s="1">
        <v>7</v>
      </c>
      <c r="R10" s="1">
        <v>11</v>
      </c>
      <c r="S10" s="1">
        <v>0</v>
      </c>
      <c r="T10" s="1">
        <v>1</v>
      </c>
      <c r="U10" s="1">
        <f t="shared" si="3"/>
        <v>8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6</v>
      </c>
      <c r="B11" s="41">
        <v>3</v>
      </c>
      <c r="C11" s="40" t="s">
        <v>41</v>
      </c>
      <c r="D11" s="40" t="s">
        <v>74</v>
      </c>
      <c r="E11" s="40" t="s">
        <v>16</v>
      </c>
      <c r="F11" s="39" t="s">
        <v>341</v>
      </c>
      <c r="G11" s="11">
        <f t="shared" si="6"/>
        <v>0.17647058823529413</v>
      </c>
      <c r="H11" s="7">
        <f t="shared" si="0"/>
        <v>34</v>
      </c>
      <c r="I11" s="7">
        <f t="shared" si="0"/>
        <v>4</v>
      </c>
      <c r="J11" s="7">
        <f t="shared" si="0"/>
        <v>6</v>
      </c>
      <c r="K11" s="7">
        <f t="shared" si="0"/>
        <v>2</v>
      </c>
      <c r="L11" s="7">
        <f t="shared" si="0"/>
        <v>3</v>
      </c>
      <c r="M11" s="7">
        <f t="shared" si="7"/>
        <v>5</v>
      </c>
      <c r="N11" s="7">
        <f t="shared" si="1"/>
        <v>2</v>
      </c>
      <c r="O11" s="4">
        <f t="shared" si="2"/>
        <v>0.17647058823529413</v>
      </c>
      <c r="P11" s="1">
        <v>34</v>
      </c>
      <c r="Q11" s="1">
        <v>4</v>
      </c>
      <c r="R11" s="1">
        <v>6</v>
      </c>
      <c r="S11" s="1">
        <v>2</v>
      </c>
      <c r="T11" s="1">
        <v>3</v>
      </c>
      <c r="U11" s="1">
        <f t="shared" si="3"/>
        <v>5</v>
      </c>
      <c r="V11" s="1">
        <v>2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342</v>
      </c>
      <c r="G12" s="11">
        <f t="shared" si="6"/>
        <v>0.3076923076923077</v>
      </c>
      <c r="H12" s="7">
        <f t="shared" si="0"/>
        <v>39</v>
      </c>
      <c r="I12" s="7">
        <f t="shared" si="0"/>
        <v>10</v>
      </c>
      <c r="J12" s="7">
        <f t="shared" si="0"/>
        <v>12</v>
      </c>
      <c r="K12" s="7">
        <f t="shared" si="0"/>
        <v>5</v>
      </c>
      <c r="L12" s="7">
        <f t="shared" si="0"/>
        <v>10</v>
      </c>
      <c r="M12" s="7">
        <f t="shared" si="7"/>
        <v>15</v>
      </c>
      <c r="N12" s="7">
        <f t="shared" si="1"/>
        <v>0</v>
      </c>
      <c r="O12" s="4">
        <f t="shared" si="2"/>
        <v>0.3076923076923077</v>
      </c>
      <c r="P12" s="1">
        <v>39</v>
      </c>
      <c r="Q12" s="1">
        <v>10</v>
      </c>
      <c r="R12" s="1">
        <v>12</v>
      </c>
      <c r="S12" s="1">
        <v>5</v>
      </c>
      <c r="T12" s="1">
        <v>10</v>
      </c>
      <c r="U12" s="1">
        <f t="shared" si="3"/>
        <v>15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22</v>
      </c>
      <c r="B13" s="41">
        <v>3</v>
      </c>
      <c r="C13" s="40" t="s">
        <v>52</v>
      </c>
      <c r="D13" s="40" t="s">
        <v>19</v>
      </c>
      <c r="E13" s="40"/>
      <c r="F13" s="39" t="s">
        <v>343</v>
      </c>
      <c r="G13" s="11">
        <f t="shared" si="6"/>
        <v>0.2391304347826087</v>
      </c>
      <c r="H13" s="7">
        <f t="shared" si="0"/>
        <v>46</v>
      </c>
      <c r="I13" s="7">
        <f t="shared" si="0"/>
        <v>10</v>
      </c>
      <c r="J13" s="7">
        <f t="shared" si="0"/>
        <v>11</v>
      </c>
      <c r="K13" s="7">
        <f t="shared" si="0"/>
        <v>1</v>
      </c>
      <c r="L13" s="7">
        <f t="shared" si="0"/>
        <v>5</v>
      </c>
      <c r="M13" s="7">
        <f t="shared" si="7"/>
        <v>14</v>
      </c>
      <c r="N13" s="7">
        <f t="shared" si="1"/>
        <v>0</v>
      </c>
      <c r="O13" s="4">
        <f t="shared" si="2"/>
        <v>0.2391304347826087</v>
      </c>
      <c r="P13" s="1">
        <v>46</v>
      </c>
      <c r="Q13" s="1">
        <v>10</v>
      </c>
      <c r="R13" s="1">
        <v>11</v>
      </c>
      <c r="S13" s="1">
        <v>1</v>
      </c>
      <c r="T13" s="1">
        <v>5</v>
      </c>
      <c r="U13" s="1">
        <f t="shared" si="3"/>
        <v>14</v>
      </c>
      <c r="V13" s="1">
        <v>0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344</v>
      </c>
      <c r="G14" s="11">
        <f t="shared" si="6"/>
        <v>0.23076923076923078</v>
      </c>
      <c r="H14" s="7">
        <f t="shared" si="0"/>
        <v>52</v>
      </c>
      <c r="I14" s="7">
        <f t="shared" si="0"/>
        <v>11</v>
      </c>
      <c r="J14" s="7">
        <f t="shared" si="0"/>
        <v>12</v>
      </c>
      <c r="K14" s="7">
        <f t="shared" si="0"/>
        <v>3</v>
      </c>
      <c r="L14" s="7">
        <f t="shared" si="0"/>
        <v>7</v>
      </c>
      <c r="M14" s="7">
        <f t="shared" si="7"/>
        <v>15</v>
      </c>
      <c r="N14" s="7">
        <f t="shared" si="1"/>
        <v>3</v>
      </c>
      <c r="O14" s="4">
        <f t="shared" si="2"/>
        <v>0.23076923076923078</v>
      </c>
      <c r="P14" s="1">
        <v>52</v>
      </c>
      <c r="Q14" s="1">
        <v>11</v>
      </c>
      <c r="R14" s="1">
        <v>12</v>
      </c>
      <c r="S14" s="1">
        <v>3</v>
      </c>
      <c r="T14" s="1">
        <v>7</v>
      </c>
      <c r="U14" s="1">
        <f t="shared" si="3"/>
        <v>15</v>
      </c>
      <c r="V14" s="1">
        <v>3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</v>
      </c>
      <c r="B15" s="41">
        <v>2</v>
      </c>
      <c r="C15" s="40" t="s">
        <v>39</v>
      </c>
      <c r="D15" s="40" t="s">
        <v>19</v>
      </c>
      <c r="E15" s="40" t="s">
        <v>18</v>
      </c>
      <c r="F15" s="39" t="s">
        <v>345</v>
      </c>
      <c r="G15" s="11">
        <f>J15/H15</f>
        <v>0.14285714285714285</v>
      </c>
      <c r="H15" s="7">
        <f t="shared" si="0"/>
        <v>14</v>
      </c>
      <c r="I15" s="7">
        <f t="shared" si="0"/>
        <v>2</v>
      </c>
      <c r="J15" s="7">
        <f t="shared" si="0"/>
        <v>2</v>
      </c>
      <c r="K15" s="7">
        <f t="shared" si="0"/>
        <v>0</v>
      </c>
      <c r="L15" s="7">
        <f t="shared" si="0"/>
        <v>2</v>
      </c>
      <c r="M15" s="7">
        <f>I15+L15-K15</f>
        <v>4</v>
      </c>
      <c r="N15" s="7">
        <f t="shared" si="1"/>
        <v>0</v>
      </c>
      <c r="O15" s="4">
        <f t="shared" si="2"/>
        <v>0.14285714285714285</v>
      </c>
      <c r="P15" s="1">
        <v>14</v>
      </c>
      <c r="Q15" s="1">
        <v>2</v>
      </c>
      <c r="R15" s="1">
        <v>2</v>
      </c>
      <c r="S15" s="1">
        <v>0</v>
      </c>
      <c r="T15" s="1">
        <v>2</v>
      </c>
      <c r="U15" s="1">
        <f t="shared" si="3"/>
        <v>4</v>
      </c>
      <c r="V15" s="1">
        <v>0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10</v>
      </c>
      <c r="B16" s="41">
        <v>3</v>
      </c>
      <c r="C16" s="40" t="s">
        <v>43</v>
      </c>
      <c r="D16" s="40" t="s">
        <v>19</v>
      </c>
      <c r="E16" s="40"/>
      <c r="F16" s="39" t="s">
        <v>346</v>
      </c>
      <c r="G16" s="11">
        <f t="shared" si="6"/>
        <v>0.20689655172413793</v>
      </c>
      <c r="H16" s="7">
        <f t="shared" si="0"/>
        <v>29</v>
      </c>
      <c r="I16" s="7">
        <f t="shared" si="0"/>
        <v>5</v>
      </c>
      <c r="J16" s="7">
        <f t="shared" si="0"/>
        <v>6</v>
      </c>
      <c r="K16" s="7">
        <f t="shared" si="0"/>
        <v>0</v>
      </c>
      <c r="L16" s="7">
        <f t="shared" si="0"/>
        <v>5</v>
      </c>
      <c r="M16" s="7">
        <f t="shared" si="7"/>
        <v>10</v>
      </c>
      <c r="N16" s="7">
        <f t="shared" si="1"/>
        <v>0</v>
      </c>
      <c r="O16" s="4">
        <f t="shared" si="2"/>
        <v>0.20689655172413793</v>
      </c>
      <c r="P16" s="1">
        <v>29</v>
      </c>
      <c r="Q16" s="1">
        <v>5</v>
      </c>
      <c r="R16" s="1">
        <v>6</v>
      </c>
      <c r="S16" s="1">
        <v>0</v>
      </c>
      <c r="T16" s="1">
        <v>5</v>
      </c>
      <c r="U16" s="1">
        <f>Q16+T16-S16</f>
        <v>10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</v>
      </c>
      <c r="B17" s="41">
        <v>2</v>
      </c>
      <c r="C17" s="40" t="s">
        <v>42</v>
      </c>
      <c r="D17" s="40" t="s">
        <v>20</v>
      </c>
      <c r="E17" s="40"/>
      <c r="F17" s="39" t="s">
        <v>347</v>
      </c>
      <c r="G17" s="11">
        <f>J17/H17</f>
        <v>0.125</v>
      </c>
      <c r="H17" s="7">
        <f t="shared" si="0"/>
        <v>24</v>
      </c>
      <c r="I17" s="7">
        <f t="shared" si="0"/>
        <v>4</v>
      </c>
      <c r="J17" s="7">
        <f t="shared" si="0"/>
        <v>3</v>
      </c>
      <c r="K17" s="7">
        <f t="shared" si="0"/>
        <v>0</v>
      </c>
      <c r="L17" s="7">
        <f t="shared" si="0"/>
        <v>2</v>
      </c>
      <c r="M17" s="7">
        <f>I17+L17-K17</f>
        <v>6</v>
      </c>
      <c r="N17" s="7">
        <f t="shared" si="1"/>
        <v>0</v>
      </c>
      <c r="O17" s="4">
        <f t="shared" si="2"/>
        <v>0.125</v>
      </c>
      <c r="P17" s="1">
        <v>24</v>
      </c>
      <c r="Q17" s="1">
        <v>4</v>
      </c>
      <c r="R17" s="1">
        <v>3</v>
      </c>
      <c r="S17" s="1">
        <v>0</v>
      </c>
      <c r="T17" s="1">
        <v>2</v>
      </c>
      <c r="U17" s="1">
        <f t="shared" si="3"/>
        <v>6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165</v>
      </c>
      <c r="B18" s="7"/>
      <c r="C18" s="7"/>
      <c r="D18" s="7"/>
      <c r="E18" s="7"/>
      <c r="F18" s="10"/>
      <c r="G18" s="14">
        <f t="shared" si="6"/>
        <v>0.242152466367713</v>
      </c>
      <c r="H18" s="15">
        <f aca="true" t="shared" si="8" ref="H18:N18">SUM(H4:H17)</f>
        <v>446</v>
      </c>
      <c r="I18" s="15">
        <f t="shared" si="8"/>
        <v>77</v>
      </c>
      <c r="J18" s="15">
        <f t="shared" si="8"/>
        <v>108</v>
      </c>
      <c r="K18" s="15">
        <f t="shared" si="8"/>
        <v>14</v>
      </c>
      <c r="L18" s="15">
        <f t="shared" si="8"/>
        <v>59</v>
      </c>
      <c r="M18" s="15">
        <f t="shared" si="8"/>
        <v>122</v>
      </c>
      <c r="N18" s="16">
        <f t="shared" si="8"/>
        <v>6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9</v>
      </c>
      <c r="B21" s="41">
        <v>2</v>
      </c>
      <c r="C21" s="40" t="s">
        <v>39</v>
      </c>
      <c r="D21" s="40">
        <v>1</v>
      </c>
      <c r="E21" s="40"/>
      <c r="F21" s="39" t="s">
        <v>348</v>
      </c>
      <c r="G21" s="12">
        <f aca="true" t="shared" si="9" ref="G21:G30">M21/K21*9</f>
        <v>5.3999999999999995</v>
      </c>
      <c r="H21" s="12">
        <f aca="true" t="shared" si="10" ref="H21:H30">(L21+N21)/K21</f>
        <v>2.2</v>
      </c>
      <c r="I21" s="7">
        <f aca="true" t="shared" si="11" ref="I21:N29">Q21-Y21</f>
        <v>0</v>
      </c>
      <c r="J21" s="7">
        <f t="shared" si="11"/>
        <v>1</v>
      </c>
      <c r="K21" s="13">
        <f t="shared" si="11"/>
        <v>5</v>
      </c>
      <c r="L21" s="7">
        <f t="shared" si="11"/>
        <v>3</v>
      </c>
      <c r="M21" s="7">
        <f t="shared" si="11"/>
        <v>3</v>
      </c>
      <c r="N21" s="7">
        <f t="shared" si="11"/>
        <v>8</v>
      </c>
      <c r="O21" s="5">
        <f aca="true" t="shared" si="12" ref="O21:O28">U21/S21*9</f>
        <v>5.3999999999999995</v>
      </c>
      <c r="P21" s="5">
        <f aca="true" t="shared" si="13" ref="P21:P28">(T21+V21)/S21</f>
        <v>2.2</v>
      </c>
      <c r="Q21" s="1">
        <v>0</v>
      </c>
      <c r="R21" s="1">
        <v>1</v>
      </c>
      <c r="S21" s="1">
        <v>5</v>
      </c>
      <c r="T21" s="1">
        <v>3</v>
      </c>
      <c r="U21" s="1">
        <v>3</v>
      </c>
      <c r="V21" s="1">
        <v>8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8</v>
      </c>
      <c r="B22" s="41">
        <v>2</v>
      </c>
      <c r="C22" s="40" t="s">
        <v>65</v>
      </c>
      <c r="D22" s="40">
        <v>2</v>
      </c>
      <c r="E22" s="40"/>
      <c r="F22" s="39" t="s">
        <v>349</v>
      </c>
      <c r="G22" s="12">
        <f t="shared" si="9"/>
        <v>4.5</v>
      </c>
      <c r="H22" s="12">
        <f t="shared" si="10"/>
        <v>1.5</v>
      </c>
      <c r="I22" s="7">
        <f t="shared" si="11"/>
        <v>0</v>
      </c>
      <c r="J22" s="7">
        <f t="shared" si="11"/>
        <v>0</v>
      </c>
      <c r="K22" s="13">
        <f t="shared" si="11"/>
        <v>10</v>
      </c>
      <c r="L22" s="7">
        <f t="shared" si="11"/>
        <v>12</v>
      </c>
      <c r="M22" s="7">
        <f t="shared" si="11"/>
        <v>5</v>
      </c>
      <c r="N22" s="7">
        <f t="shared" si="11"/>
        <v>3</v>
      </c>
      <c r="O22" s="5">
        <f t="shared" si="12"/>
        <v>4.5</v>
      </c>
      <c r="P22" s="5">
        <f t="shared" si="13"/>
        <v>1.5</v>
      </c>
      <c r="Q22" s="1">
        <v>0</v>
      </c>
      <c r="R22" s="1">
        <v>0</v>
      </c>
      <c r="S22" s="34">
        <v>10</v>
      </c>
      <c r="T22" s="1">
        <v>12</v>
      </c>
      <c r="U22" s="1">
        <v>5</v>
      </c>
      <c r="V22" s="1">
        <v>3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4</v>
      </c>
      <c r="B23" s="41">
        <v>2</v>
      </c>
      <c r="C23" s="40" t="s">
        <v>43</v>
      </c>
      <c r="D23" s="40">
        <v>3</v>
      </c>
      <c r="E23" s="40"/>
      <c r="F23" s="39" t="s">
        <v>350</v>
      </c>
      <c r="G23" s="12">
        <f t="shared" si="9"/>
        <v>0</v>
      </c>
      <c r="H23" s="12">
        <f t="shared" si="10"/>
        <v>0.75</v>
      </c>
      <c r="I23" s="7">
        <f t="shared" si="11"/>
        <v>0</v>
      </c>
      <c r="J23" s="7">
        <f t="shared" si="11"/>
        <v>0</v>
      </c>
      <c r="K23" s="13">
        <f t="shared" si="11"/>
        <v>10.666666666666666</v>
      </c>
      <c r="L23" s="7">
        <f t="shared" si="11"/>
        <v>5</v>
      </c>
      <c r="M23" s="7">
        <f t="shared" si="11"/>
        <v>0</v>
      </c>
      <c r="N23" s="7">
        <f t="shared" si="11"/>
        <v>3</v>
      </c>
      <c r="O23" s="5">
        <f t="shared" si="12"/>
        <v>0</v>
      </c>
      <c r="P23" s="5">
        <f t="shared" si="13"/>
        <v>0.75</v>
      </c>
      <c r="Q23" s="1">
        <v>0</v>
      </c>
      <c r="R23" s="1">
        <v>0</v>
      </c>
      <c r="S23" s="34">
        <v>10.666666666666666</v>
      </c>
      <c r="T23" s="1">
        <v>5</v>
      </c>
      <c r="U23" s="1">
        <v>0</v>
      </c>
      <c r="V23" s="1">
        <v>3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25</v>
      </c>
      <c r="B24" s="41">
        <v>3</v>
      </c>
      <c r="C24" s="40" t="s">
        <v>52</v>
      </c>
      <c r="D24" s="40">
        <v>4</v>
      </c>
      <c r="E24" s="40"/>
      <c r="F24" s="39" t="s">
        <v>351</v>
      </c>
      <c r="G24" s="12">
        <f t="shared" si="9"/>
        <v>6.545454545454546</v>
      </c>
      <c r="H24" s="12">
        <f t="shared" si="10"/>
        <v>2.090909090909091</v>
      </c>
      <c r="I24" s="7">
        <f t="shared" si="11"/>
        <v>1</v>
      </c>
      <c r="J24" s="7">
        <f t="shared" si="11"/>
        <v>0</v>
      </c>
      <c r="K24" s="13">
        <f t="shared" si="11"/>
        <v>11</v>
      </c>
      <c r="L24" s="7">
        <f t="shared" si="11"/>
        <v>17</v>
      </c>
      <c r="M24" s="7">
        <f t="shared" si="11"/>
        <v>8</v>
      </c>
      <c r="N24" s="7">
        <f t="shared" si="11"/>
        <v>6</v>
      </c>
      <c r="O24" s="5">
        <f t="shared" si="12"/>
        <v>6.545454545454546</v>
      </c>
      <c r="P24" s="5">
        <f t="shared" si="13"/>
        <v>2.090909090909091</v>
      </c>
      <c r="Q24" s="1">
        <v>1</v>
      </c>
      <c r="R24" s="1">
        <v>0</v>
      </c>
      <c r="S24" s="34">
        <v>11</v>
      </c>
      <c r="T24" s="1">
        <v>17</v>
      </c>
      <c r="U24" s="1">
        <v>8</v>
      </c>
      <c r="V24" s="1">
        <v>6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10</v>
      </c>
      <c r="B25" s="41">
        <v>3</v>
      </c>
      <c r="C25" s="40" t="s">
        <v>40</v>
      </c>
      <c r="D25" s="40">
        <v>5</v>
      </c>
      <c r="E25" s="40"/>
      <c r="F25" s="39" t="s">
        <v>352</v>
      </c>
      <c r="G25" s="12">
        <f t="shared" si="9"/>
        <v>6</v>
      </c>
      <c r="H25" s="12">
        <f t="shared" si="10"/>
        <v>2</v>
      </c>
      <c r="I25" s="7">
        <f t="shared" si="11"/>
        <v>1</v>
      </c>
      <c r="J25" s="7">
        <f t="shared" si="11"/>
        <v>0</v>
      </c>
      <c r="K25" s="13">
        <f t="shared" si="11"/>
        <v>3</v>
      </c>
      <c r="L25" s="7">
        <f t="shared" si="11"/>
        <v>3</v>
      </c>
      <c r="M25" s="7">
        <f t="shared" si="11"/>
        <v>2</v>
      </c>
      <c r="N25" s="7">
        <f t="shared" si="11"/>
        <v>3</v>
      </c>
      <c r="O25" s="5">
        <f t="shared" si="12"/>
        <v>6</v>
      </c>
      <c r="P25" s="5">
        <f t="shared" si="13"/>
        <v>2</v>
      </c>
      <c r="Q25" s="1">
        <v>1</v>
      </c>
      <c r="R25" s="1">
        <v>0</v>
      </c>
      <c r="S25" s="1">
        <v>3</v>
      </c>
      <c r="T25" s="1">
        <v>3</v>
      </c>
      <c r="U25" s="1">
        <v>2</v>
      </c>
      <c r="V25" s="1">
        <v>3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11</v>
      </c>
      <c r="B26" s="41">
        <v>3</v>
      </c>
      <c r="C26" s="40" t="s">
        <v>65</v>
      </c>
      <c r="D26" s="40">
        <v>6</v>
      </c>
      <c r="E26" s="40"/>
      <c r="F26" s="39" t="s">
        <v>353</v>
      </c>
      <c r="G26" s="12">
        <f t="shared" si="9"/>
        <v>6.1875</v>
      </c>
      <c r="H26" s="12">
        <f t="shared" si="10"/>
        <v>1.1875</v>
      </c>
      <c r="I26" s="7">
        <f t="shared" si="11"/>
        <v>2</v>
      </c>
      <c r="J26" s="7">
        <f t="shared" si="11"/>
        <v>0</v>
      </c>
      <c r="K26" s="13">
        <f t="shared" si="11"/>
        <v>16</v>
      </c>
      <c r="L26" s="7">
        <f t="shared" si="11"/>
        <v>13</v>
      </c>
      <c r="M26" s="7">
        <f t="shared" si="11"/>
        <v>11</v>
      </c>
      <c r="N26" s="7">
        <f t="shared" si="11"/>
        <v>6</v>
      </c>
      <c r="O26" s="5">
        <f t="shared" si="12"/>
        <v>6.1875</v>
      </c>
      <c r="P26" s="5">
        <f t="shared" si="13"/>
        <v>1.1875</v>
      </c>
      <c r="Q26" s="1">
        <v>2</v>
      </c>
      <c r="R26" s="1">
        <v>0</v>
      </c>
      <c r="S26" s="1">
        <v>16</v>
      </c>
      <c r="T26" s="1">
        <v>13</v>
      </c>
      <c r="U26" s="1">
        <v>11</v>
      </c>
      <c r="V26" s="1">
        <v>6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12</v>
      </c>
      <c r="B27" s="41">
        <v>3</v>
      </c>
      <c r="C27" s="40" t="s">
        <v>39</v>
      </c>
      <c r="D27" s="40">
        <v>7</v>
      </c>
      <c r="E27" s="40"/>
      <c r="F27" s="39" t="s">
        <v>354</v>
      </c>
      <c r="G27" s="12">
        <f t="shared" si="9"/>
        <v>5.558823529411764</v>
      </c>
      <c r="H27" s="12">
        <f t="shared" si="10"/>
        <v>1.7647058823529411</v>
      </c>
      <c r="I27" s="7">
        <f t="shared" si="11"/>
        <v>0</v>
      </c>
      <c r="J27" s="7">
        <f t="shared" si="11"/>
        <v>0</v>
      </c>
      <c r="K27" s="13">
        <f t="shared" si="11"/>
        <v>11.333333333333334</v>
      </c>
      <c r="L27" s="7">
        <f t="shared" si="11"/>
        <v>16</v>
      </c>
      <c r="M27" s="7">
        <f t="shared" si="11"/>
        <v>7</v>
      </c>
      <c r="N27" s="7">
        <f t="shared" si="11"/>
        <v>4</v>
      </c>
      <c r="O27" s="5">
        <f t="shared" si="12"/>
        <v>5.558823529411764</v>
      </c>
      <c r="P27" s="5">
        <f t="shared" si="13"/>
        <v>1.7647058823529411</v>
      </c>
      <c r="Q27" s="1">
        <v>0</v>
      </c>
      <c r="R27" s="1">
        <v>0</v>
      </c>
      <c r="S27" s="34">
        <v>11.333333333333334</v>
      </c>
      <c r="T27" s="1">
        <v>16</v>
      </c>
      <c r="U27" s="1">
        <v>7</v>
      </c>
      <c r="V27" s="1">
        <v>4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3</v>
      </c>
      <c r="B28" s="41">
        <v>3</v>
      </c>
      <c r="C28" s="40" t="s">
        <v>42</v>
      </c>
      <c r="D28" s="40">
        <v>8</v>
      </c>
      <c r="E28" s="40"/>
      <c r="F28" s="39" t="s">
        <v>355</v>
      </c>
      <c r="G28" s="12">
        <f t="shared" si="9"/>
        <v>4.695652173913043</v>
      </c>
      <c r="H28" s="12">
        <f t="shared" si="10"/>
        <v>1.0434782608695652</v>
      </c>
      <c r="I28" s="7">
        <f t="shared" si="11"/>
        <v>1</v>
      </c>
      <c r="J28" s="7">
        <f t="shared" si="11"/>
        <v>0</v>
      </c>
      <c r="K28" s="13">
        <f t="shared" si="11"/>
        <v>7.666666666666667</v>
      </c>
      <c r="L28" s="7">
        <f t="shared" si="11"/>
        <v>8</v>
      </c>
      <c r="M28" s="7">
        <f t="shared" si="11"/>
        <v>4</v>
      </c>
      <c r="N28" s="7">
        <f t="shared" si="11"/>
        <v>0</v>
      </c>
      <c r="O28" s="5">
        <f t="shared" si="12"/>
        <v>4.695652173913043</v>
      </c>
      <c r="P28" s="5">
        <f t="shared" si="13"/>
        <v>1.0434782608695652</v>
      </c>
      <c r="Q28" s="1">
        <v>1</v>
      </c>
      <c r="R28" s="1">
        <v>0</v>
      </c>
      <c r="S28" s="34">
        <v>7.666666666666667</v>
      </c>
      <c r="T28" s="1">
        <v>8</v>
      </c>
      <c r="U28" s="1">
        <v>4</v>
      </c>
      <c r="V28" s="1">
        <v>0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13</v>
      </c>
      <c r="B29" s="41">
        <v>3</v>
      </c>
      <c r="C29" s="40" t="s">
        <v>65</v>
      </c>
      <c r="D29" s="40">
        <v>9</v>
      </c>
      <c r="E29" s="40"/>
      <c r="F29" s="39" t="s">
        <v>356</v>
      </c>
      <c r="G29" s="12">
        <f t="shared" si="9"/>
        <v>6.3</v>
      </c>
      <c r="H29" s="12">
        <f t="shared" si="10"/>
        <v>1.9</v>
      </c>
      <c r="I29" s="7">
        <f t="shared" si="11"/>
        <v>1</v>
      </c>
      <c r="J29" s="7">
        <f t="shared" si="11"/>
        <v>0</v>
      </c>
      <c r="K29" s="13">
        <f t="shared" si="11"/>
        <v>10</v>
      </c>
      <c r="L29" s="7">
        <f t="shared" si="11"/>
        <v>15</v>
      </c>
      <c r="M29" s="7">
        <f t="shared" si="11"/>
        <v>7</v>
      </c>
      <c r="N29" s="7">
        <f t="shared" si="11"/>
        <v>4</v>
      </c>
      <c r="O29" s="5">
        <f>U29/S29*9</f>
        <v>6.3</v>
      </c>
      <c r="P29" s="5">
        <f>(T29+V29)/S29</f>
        <v>1.9</v>
      </c>
      <c r="Q29" s="1">
        <v>1</v>
      </c>
      <c r="R29" s="1">
        <v>0</v>
      </c>
      <c r="S29" s="34">
        <v>10</v>
      </c>
      <c r="T29" s="1">
        <v>15</v>
      </c>
      <c r="U29" s="1">
        <v>7</v>
      </c>
      <c r="V29" s="1">
        <v>4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95</v>
      </c>
      <c r="B30" s="7"/>
      <c r="C30" s="7"/>
      <c r="D30" s="7"/>
      <c r="E30" s="7"/>
      <c r="F30" s="10"/>
      <c r="G30" s="17">
        <f t="shared" si="9"/>
        <v>4.996062992125984</v>
      </c>
      <c r="H30" s="18">
        <f t="shared" si="10"/>
        <v>1.5236220472440944</v>
      </c>
      <c r="I30" s="15">
        <f aca="true" t="shared" si="16" ref="I30:N30">SUM(I21:I29)</f>
        <v>6</v>
      </c>
      <c r="J30" s="15">
        <f t="shared" si="16"/>
        <v>1</v>
      </c>
      <c r="K30" s="19">
        <f t="shared" si="16"/>
        <v>84.66666666666667</v>
      </c>
      <c r="L30" s="15">
        <f t="shared" si="16"/>
        <v>92</v>
      </c>
      <c r="M30" s="15">
        <f t="shared" si="16"/>
        <v>47</v>
      </c>
      <c r="N30" s="16">
        <f t="shared" si="16"/>
        <v>37</v>
      </c>
    </row>
    <row r="31" spans="1:14" ht="15">
      <c r="A31" s="7">
        <f>A18+A30</f>
        <v>260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3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 t="s">
        <v>45</v>
      </c>
      <c r="B36" s="41">
        <v>2</v>
      </c>
      <c r="C36" s="40" t="s">
        <v>43</v>
      </c>
      <c r="D36" s="40"/>
      <c r="E36" s="40" t="s">
        <v>19</v>
      </c>
      <c r="F36" s="39" t="s">
        <v>357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2</v>
      </c>
      <c r="C37" s="40" t="s">
        <v>51</v>
      </c>
      <c r="D37" s="40"/>
      <c r="E37" s="40" t="s">
        <v>45</v>
      </c>
      <c r="F37" s="39" t="s">
        <v>358</v>
      </c>
      <c r="G37" s="7">
        <v>2</v>
      </c>
      <c r="H37" s="7"/>
      <c r="I37" s="7"/>
      <c r="J37" s="7"/>
      <c r="K37" s="7"/>
      <c r="L37" s="7"/>
      <c r="M37" s="7"/>
      <c r="N37" s="7"/>
    </row>
    <row r="38" spans="2:14" ht="15">
      <c r="B38" s="41">
        <v>2</v>
      </c>
      <c r="C38" s="40" t="s">
        <v>52</v>
      </c>
      <c r="D38" s="40"/>
      <c r="E38" s="40" t="s">
        <v>19</v>
      </c>
      <c r="F38" s="39" t="s">
        <v>359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2</v>
      </c>
      <c r="C39" s="40" t="s">
        <v>51</v>
      </c>
      <c r="D39" s="40"/>
      <c r="E39" s="40" t="s">
        <v>169</v>
      </c>
      <c r="F39" s="39" t="s">
        <v>360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52</v>
      </c>
      <c r="D40" s="40"/>
      <c r="E40" s="40" t="s">
        <v>16</v>
      </c>
      <c r="F40" s="39" t="s">
        <v>361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/>
      <c r="E41" s="40" t="s">
        <v>19</v>
      </c>
      <c r="F41" s="39" t="s">
        <v>362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42</v>
      </c>
      <c r="D42" s="40"/>
      <c r="E42" s="40" t="s">
        <v>45</v>
      </c>
      <c r="F42" s="39" t="s">
        <v>363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41</v>
      </c>
      <c r="D43" s="40"/>
      <c r="E43" s="40" t="s">
        <v>19</v>
      </c>
      <c r="F43" s="39" t="s">
        <v>364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39</v>
      </c>
      <c r="D44" s="40"/>
      <c r="E44" s="40" t="s">
        <v>45</v>
      </c>
      <c r="F44" s="39" t="s">
        <v>365</v>
      </c>
      <c r="G44" s="7">
        <v>9</v>
      </c>
    </row>
    <row r="45" spans="1:7" ht="15">
      <c r="A45" s="40"/>
      <c r="B45" s="41">
        <v>3</v>
      </c>
      <c r="C45" s="40" t="s">
        <v>51</v>
      </c>
      <c r="D45" s="40"/>
      <c r="E45" s="40" t="s">
        <v>19</v>
      </c>
      <c r="F45" s="39" t="s">
        <v>366</v>
      </c>
      <c r="G45" s="7">
        <v>10</v>
      </c>
    </row>
    <row r="46" spans="1:7" ht="15">
      <c r="A46" s="40"/>
      <c r="B46" s="41">
        <v>3</v>
      </c>
      <c r="C46" s="40" t="s">
        <v>65</v>
      </c>
      <c r="D46" s="40"/>
      <c r="E46" s="40" t="s">
        <v>45</v>
      </c>
      <c r="F46" s="39" t="s">
        <v>367</v>
      </c>
      <c r="G46" s="7">
        <v>11</v>
      </c>
    </row>
    <row r="47" spans="1:7" ht="15">
      <c r="A47" s="40"/>
      <c r="B47" s="41">
        <v>3</v>
      </c>
      <c r="C47" s="40" t="s">
        <v>43</v>
      </c>
      <c r="D47" s="40"/>
      <c r="E47" s="40" t="s">
        <v>45</v>
      </c>
      <c r="F47" s="39" t="s">
        <v>368</v>
      </c>
      <c r="G47" s="7">
        <v>12</v>
      </c>
    </row>
    <row r="48" spans="1:7" ht="15">
      <c r="A48" s="40"/>
      <c r="B48" s="41">
        <v>3</v>
      </c>
      <c r="C48" s="40" t="s">
        <v>65</v>
      </c>
      <c r="D48" s="40"/>
      <c r="E48" s="40" t="s">
        <v>14</v>
      </c>
      <c r="F48" s="39" t="s">
        <v>369</v>
      </c>
      <c r="G48" s="7">
        <v>13</v>
      </c>
    </row>
    <row r="49" spans="1:7" ht="15">
      <c r="A49" s="40"/>
      <c r="B49" s="41">
        <v>3</v>
      </c>
      <c r="C49" s="40" t="s">
        <v>41</v>
      </c>
      <c r="D49" s="40"/>
      <c r="E49" s="40" t="s">
        <v>281</v>
      </c>
      <c r="F49" s="39" t="s">
        <v>370</v>
      </c>
      <c r="G49" s="7">
        <v>14</v>
      </c>
    </row>
    <row r="50" spans="1:7" ht="15">
      <c r="A50" s="40"/>
      <c r="B50" s="41">
        <v>3</v>
      </c>
      <c r="C50" s="40" t="s">
        <v>52</v>
      </c>
      <c r="D50" s="40"/>
      <c r="E50" s="40" t="s">
        <v>45</v>
      </c>
      <c r="F50" s="39" t="s">
        <v>371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M1"/>
    </sheetView>
  </sheetViews>
  <sheetFormatPr defaultColWidth="9.33203125" defaultRowHeight="12.75"/>
  <cols>
    <col min="1" max="1" width="2.5" style="6" customWidth="1"/>
    <col min="2" max="2" width="8.83203125" style="6" customWidth="1"/>
    <col min="3" max="3" width="14.66015625" style="6" customWidth="1"/>
    <col min="4" max="5" width="8.83203125" style="6" customWidth="1"/>
    <col min="6" max="6" width="11.33203125" style="6" customWidth="1"/>
    <col min="7" max="10" width="8.83203125" style="6" customWidth="1"/>
    <col min="11" max="11" width="11.16015625" style="6" customWidth="1"/>
    <col min="12" max="12" width="8.83203125" style="23" customWidth="1"/>
    <col min="13" max="13" width="5.16015625" style="6" customWidth="1"/>
    <col min="14" max="16384" width="8.83203125" style="6" customWidth="1"/>
  </cols>
  <sheetData>
    <row r="1" spans="1:13" ht="30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2" s="3" customFormat="1" ht="18.75">
      <c r="B2" s="20"/>
      <c r="C2" s="20" t="s">
        <v>4</v>
      </c>
      <c r="D2" s="20"/>
      <c r="E2" s="20" t="s">
        <v>8</v>
      </c>
      <c r="F2" s="20"/>
      <c r="G2" s="20" t="s">
        <v>10</v>
      </c>
      <c r="H2" s="20"/>
      <c r="I2" s="20" t="s">
        <v>11</v>
      </c>
      <c r="J2" s="20"/>
      <c r="K2" s="24" t="s">
        <v>36</v>
      </c>
      <c r="L2" s="24"/>
    </row>
    <row r="3" spans="1:13" ht="18.75">
      <c r="A3" s="6">
        <v>8</v>
      </c>
      <c r="B3" s="21" t="s">
        <v>33</v>
      </c>
      <c r="C3" s="35">
        <f>Dave!G18</f>
        <v>0.282798833819242</v>
      </c>
      <c r="D3" s="21" t="s">
        <v>32</v>
      </c>
      <c r="E3" s="21">
        <f>Isaak!K18</f>
        <v>19</v>
      </c>
      <c r="F3" s="21" t="s">
        <v>69</v>
      </c>
      <c r="G3" s="21">
        <f>Matt!M18</f>
        <v>124</v>
      </c>
      <c r="H3" s="21" t="s">
        <v>57</v>
      </c>
      <c r="I3" s="21">
        <f>Aaron!N18</f>
        <v>13</v>
      </c>
      <c r="J3" s="21"/>
      <c r="K3" s="25" t="s">
        <v>32</v>
      </c>
      <c r="L3" s="25">
        <f aca="true" t="shared" si="0" ref="L3:L10">36-MATCH(K3,B$3:B$10,0)-MATCH(K3,D$3:D$10,0)-MATCH(K3,F$3:F$10,0)-MATCH(K3,H$3:H$10,0)+M3</f>
        <v>22.5</v>
      </c>
      <c r="M3" s="6">
        <v>0.5</v>
      </c>
    </row>
    <row r="4" spans="1:13" ht="18.75">
      <c r="A4" s="6">
        <v>7</v>
      </c>
      <c r="B4" s="21" t="s">
        <v>69</v>
      </c>
      <c r="C4" s="35">
        <f>Matt!G18</f>
        <v>0.279296875</v>
      </c>
      <c r="D4" s="21" t="s">
        <v>33</v>
      </c>
      <c r="E4" s="21">
        <f>Dave!K18</f>
        <v>15</v>
      </c>
      <c r="F4" s="21" t="s">
        <v>34</v>
      </c>
      <c r="G4" s="21">
        <f>Rob!M18</f>
        <v>122</v>
      </c>
      <c r="H4" s="21" t="s">
        <v>35</v>
      </c>
      <c r="I4" s="21">
        <f>Eric!N18</f>
        <v>7</v>
      </c>
      <c r="J4" s="21"/>
      <c r="K4" s="25" t="s">
        <v>33</v>
      </c>
      <c r="L4" s="25">
        <f t="shared" si="0"/>
        <v>21.5</v>
      </c>
      <c r="M4" s="6">
        <v>0.5</v>
      </c>
    </row>
    <row r="5" spans="1:13" ht="18.75">
      <c r="A5" s="6">
        <v>6</v>
      </c>
      <c r="B5" s="21" t="s">
        <v>57</v>
      </c>
      <c r="C5" s="35">
        <f>Aaron!G18</f>
        <v>0.2709677419354839</v>
      </c>
      <c r="D5" s="21" t="s">
        <v>34</v>
      </c>
      <c r="E5" s="21">
        <f>Rob!K18</f>
        <v>14</v>
      </c>
      <c r="F5" s="21" t="s">
        <v>32</v>
      </c>
      <c r="G5" s="21">
        <f>Isaak!M18</f>
        <v>121</v>
      </c>
      <c r="H5" s="21" t="s">
        <v>34</v>
      </c>
      <c r="I5" s="21">
        <f>Rob!N18</f>
        <v>6</v>
      </c>
      <c r="J5" s="21"/>
      <c r="K5" s="25" t="s">
        <v>34</v>
      </c>
      <c r="L5" s="25">
        <f t="shared" si="0"/>
        <v>21.5</v>
      </c>
      <c r="M5" s="6">
        <v>-0.5</v>
      </c>
    </row>
    <row r="6" spans="1:13" ht="18.75">
      <c r="A6" s="6">
        <v>5</v>
      </c>
      <c r="B6" s="21" t="s">
        <v>32</v>
      </c>
      <c r="C6" s="35">
        <f>Isaak!G18</f>
        <v>0.24839400428265523</v>
      </c>
      <c r="D6" s="21" t="s">
        <v>69</v>
      </c>
      <c r="E6" s="21">
        <f>Matt!K18</f>
        <v>12</v>
      </c>
      <c r="F6" s="21" t="s">
        <v>57</v>
      </c>
      <c r="G6" s="21">
        <f>Aaron!M18</f>
        <v>119</v>
      </c>
      <c r="H6" s="21" t="s">
        <v>33</v>
      </c>
      <c r="I6" s="21">
        <f>Dave!N18</f>
        <v>6</v>
      </c>
      <c r="J6" s="21"/>
      <c r="K6" s="25" t="s">
        <v>57</v>
      </c>
      <c r="L6" s="25">
        <f t="shared" si="0"/>
        <v>21.5</v>
      </c>
      <c r="M6" s="6">
        <v>0.5</v>
      </c>
    </row>
    <row r="7" spans="1:12" ht="18.75">
      <c r="A7" s="6">
        <v>4</v>
      </c>
      <c r="B7" s="21" t="s">
        <v>35</v>
      </c>
      <c r="C7" s="35">
        <f>Eric!G18</f>
        <v>0.24324324324324326</v>
      </c>
      <c r="D7" s="21" t="s">
        <v>35</v>
      </c>
      <c r="E7" s="21">
        <f>Eric!K18</f>
        <v>11</v>
      </c>
      <c r="F7" s="21" t="s">
        <v>35</v>
      </c>
      <c r="G7" s="21">
        <f>Eric!M18</f>
        <v>111</v>
      </c>
      <c r="H7" s="21" t="s">
        <v>53</v>
      </c>
      <c r="I7" s="21">
        <f>Reuben!N18</f>
        <v>5</v>
      </c>
      <c r="J7" s="21"/>
      <c r="K7" s="25" t="s">
        <v>69</v>
      </c>
      <c r="L7" s="25">
        <f t="shared" si="0"/>
        <v>21</v>
      </c>
    </row>
    <row r="8" spans="1:12" ht="18.75">
      <c r="A8" s="6">
        <v>3</v>
      </c>
      <c r="B8" s="21" t="s">
        <v>34</v>
      </c>
      <c r="C8" s="35">
        <f>Rob!G18</f>
        <v>0.242152466367713</v>
      </c>
      <c r="D8" s="21" t="s">
        <v>31</v>
      </c>
      <c r="E8" s="21">
        <f>Owen!K18</f>
        <v>9</v>
      </c>
      <c r="F8" s="21" t="s">
        <v>53</v>
      </c>
      <c r="G8" s="21">
        <f>Reuben!M18</f>
        <v>98</v>
      </c>
      <c r="H8" s="21" t="s">
        <v>32</v>
      </c>
      <c r="I8" s="21">
        <f>Isaak!N18</f>
        <v>5</v>
      </c>
      <c r="J8" s="21"/>
      <c r="K8" s="25" t="s">
        <v>35</v>
      </c>
      <c r="L8" s="25">
        <f t="shared" si="0"/>
        <v>19</v>
      </c>
    </row>
    <row r="9" spans="1:13" ht="18.75">
      <c r="A9" s="6">
        <v>2</v>
      </c>
      <c r="B9" s="21" t="s">
        <v>53</v>
      </c>
      <c r="C9" s="35">
        <f>Reuben!G18</f>
        <v>0.23636363636363636</v>
      </c>
      <c r="D9" s="21" t="s">
        <v>57</v>
      </c>
      <c r="E9" s="21">
        <f>Aaron!K18</f>
        <v>9</v>
      </c>
      <c r="F9" s="21" t="s">
        <v>31</v>
      </c>
      <c r="G9" s="21">
        <f>Owen!M18</f>
        <v>98</v>
      </c>
      <c r="H9" s="21" t="s">
        <v>31</v>
      </c>
      <c r="I9" s="21">
        <f>Owen!N18</f>
        <v>4</v>
      </c>
      <c r="J9" s="21"/>
      <c r="K9" s="25" t="s">
        <v>53</v>
      </c>
      <c r="L9" s="25">
        <f t="shared" si="0"/>
        <v>9</v>
      </c>
      <c r="M9" s="6">
        <v>-1</v>
      </c>
    </row>
    <row r="10" spans="1:12" ht="18.75">
      <c r="A10" s="6">
        <v>1</v>
      </c>
      <c r="B10" s="21" t="s">
        <v>31</v>
      </c>
      <c r="C10" s="35">
        <f>Owen!G18</f>
        <v>0.2129817444219067</v>
      </c>
      <c r="D10" s="21" t="s">
        <v>53</v>
      </c>
      <c r="E10" s="21">
        <f>Reuben!K18</f>
        <v>7</v>
      </c>
      <c r="F10" s="21" t="s">
        <v>33</v>
      </c>
      <c r="G10" s="21">
        <f>Dave!M18</f>
        <v>92</v>
      </c>
      <c r="H10" s="21" t="s">
        <v>69</v>
      </c>
      <c r="I10" s="21">
        <f>Matt!N18</f>
        <v>3</v>
      </c>
      <c r="J10" s="21"/>
      <c r="K10" s="25" t="s">
        <v>31</v>
      </c>
      <c r="L10" s="25">
        <f t="shared" si="0"/>
        <v>8</v>
      </c>
    </row>
    <row r="11" spans="2:12" ht="18.75">
      <c r="B11" s="21"/>
      <c r="C11" s="35"/>
      <c r="D11" s="21"/>
      <c r="E11" s="21"/>
      <c r="F11" s="21"/>
      <c r="G11" s="21"/>
      <c r="H11" s="21"/>
      <c r="I11" s="21"/>
      <c r="J11" s="21"/>
      <c r="K11" s="25"/>
      <c r="L11" s="32">
        <f>SUM(L3:L10)</f>
        <v>144</v>
      </c>
    </row>
    <row r="12" spans="2:12" s="3" customFormat="1" ht="18.75">
      <c r="B12" s="20"/>
      <c r="C12" s="20" t="s">
        <v>21</v>
      </c>
      <c r="D12" s="20"/>
      <c r="E12" s="20" t="s">
        <v>22</v>
      </c>
      <c r="F12" s="20"/>
      <c r="G12" s="20" t="s">
        <v>23</v>
      </c>
      <c r="H12" s="20"/>
      <c r="I12" s="20" t="s">
        <v>24</v>
      </c>
      <c r="J12" s="20"/>
      <c r="K12" s="24"/>
      <c r="L12" s="24"/>
    </row>
    <row r="13" spans="1:12" ht="18.75">
      <c r="A13" s="6">
        <v>8</v>
      </c>
      <c r="B13" s="21" t="s">
        <v>35</v>
      </c>
      <c r="C13" s="31">
        <f>Eric!G30</f>
        <v>3.3122676579925647</v>
      </c>
      <c r="D13" s="21" t="s">
        <v>35</v>
      </c>
      <c r="E13" s="31">
        <f>Eric!H30</f>
        <v>1.1933085501858736</v>
      </c>
      <c r="F13" s="21" t="s">
        <v>35</v>
      </c>
      <c r="G13" s="22">
        <f>Eric!I30</f>
        <v>8</v>
      </c>
      <c r="H13" s="21" t="s">
        <v>35</v>
      </c>
      <c r="I13" s="22">
        <f>Eric!J30</f>
        <v>6</v>
      </c>
      <c r="J13" s="21"/>
      <c r="K13" s="25" t="s">
        <v>35</v>
      </c>
      <c r="L13" s="25">
        <f aca="true" t="shared" si="1" ref="L13:L20">36-MATCH(K13,B$13:B$20,0)-MATCH(K13,D$13:D$20,0)-MATCH(K13,F$13:F$20,0)-MATCH(K13,H$13:H$20,0)+M13</f>
        <v>32</v>
      </c>
    </row>
    <row r="14" spans="1:13" ht="18.75">
      <c r="A14" s="6">
        <v>7</v>
      </c>
      <c r="B14" s="21" t="s">
        <v>53</v>
      </c>
      <c r="C14" s="31">
        <f>Reuben!G30</f>
        <v>3.6254416961130747</v>
      </c>
      <c r="D14" s="21" t="s">
        <v>69</v>
      </c>
      <c r="E14" s="31">
        <f>Matt!H30</f>
        <v>1.2584745762711866</v>
      </c>
      <c r="F14" s="21" t="s">
        <v>53</v>
      </c>
      <c r="G14" s="22">
        <f>Reuben!I30</f>
        <v>7</v>
      </c>
      <c r="H14" s="21" t="s">
        <v>31</v>
      </c>
      <c r="I14" s="22">
        <f>Owen!J30</f>
        <v>4</v>
      </c>
      <c r="J14" s="21"/>
      <c r="K14" s="25" t="s">
        <v>53</v>
      </c>
      <c r="L14" s="25">
        <f t="shared" si="1"/>
        <v>22</v>
      </c>
      <c r="M14" s="6">
        <v>-1</v>
      </c>
    </row>
    <row r="15" spans="1:13" ht="18.75">
      <c r="A15" s="6">
        <v>6</v>
      </c>
      <c r="B15" s="21" t="s">
        <v>69</v>
      </c>
      <c r="C15" s="31">
        <f>Matt!G30</f>
        <v>4.118644067796611</v>
      </c>
      <c r="D15" s="21" t="s">
        <v>53</v>
      </c>
      <c r="E15" s="31">
        <f>Reuben!H30</f>
        <v>1.2720848056537104</v>
      </c>
      <c r="F15" s="21" t="s">
        <v>32</v>
      </c>
      <c r="G15" s="22">
        <f>Isaak!I30</f>
        <v>7</v>
      </c>
      <c r="H15" s="21" t="s">
        <v>33</v>
      </c>
      <c r="I15" s="22">
        <f>Dave!J30</f>
        <v>4</v>
      </c>
      <c r="J15" s="21"/>
      <c r="K15" s="25" t="s">
        <v>69</v>
      </c>
      <c r="L15" s="25">
        <f t="shared" si="1"/>
        <v>20</v>
      </c>
      <c r="M15" s="6">
        <v>-1</v>
      </c>
    </row>
    <row r="16" spans="1:13" ht="18.75">
      <c r="A16" s="6">
        <v>5</v>
      </c>
      <c r="B16" s="21" t="s">
        <v>33</v>
      </c>
      <c r="C16" s="31">
        <f>Dave!G30</f>
        <v>4.683673469387754</v>
      </c>
      <c r="D16" s="31" t="s">
        <v>57</v>
      </c>
      <c r="E16" s="31">
        <f>Aaron!H30</f>
        <v>1.3754152823920265</v>
      </c>
      <c r="F16" s="21" t="s">
        <v>34</v>
      </c>
      <c r="G16" s="22">
        <f>Rob!I30</f>
        <v>6</v>
      </c>
      <c r="H16" s="21" t="s">
        <v>69</v>
      </c>
      <c r="I16" s="22">
        <f>Matt!J30</f>
        <v>3</v>
      </c>
      <c r="J16" s="21"/>
      <c r="K16" s="25" t="s">
        <v>33</v>
      </c>
      <c r="L16" s="25">
        <f t="shared" si="1"/>
        <v>19</v>
      </c>
      <c r="M16" s="6">
        <v>1</v>
      </c>
    </row>
    <row r="17" spans="1:12" ht="18.75">
      <c r="A17" s="6">
        <v>4</v>
      </c>
      <c r="B17" s="21" t="s">
        <v>31</v>
      </c>
      <c r="C17" s="31">
        <f>Owen!G30</f>
        <v>4.953237410071942</v>
      </c>
      <c r="D17" s="21" t="s">
        <v>31</v>
      </c>
      <c r="E17" s="31">
        <f>Owen!H30</f>
        <v>1.4136690647482013</v>
      </c>
      <c r="F17" s="21" t="s">
        <v>33</v>
      </c>
      <c r="G17" s="22">
        <f>Dave!I30</f>
        <v>6</v>
      </c>
      <c r="H17" s="31" t="s">
        <v>57</v>
      </c>
      <c r="I17" s="22">
        <f>Aaron!J30</f>
        <v>3</v>
      </c>
      <c r="J17" s="21"/>
      <c r="K17" s="25" t="s">
        <v>31</v>
      </c>
      <c r="L17" s="25">
        <f t="shared" si="1"/>
        <v>17</v>
      </c>
    </row>
    <row r="18" spans="1:13" ht="18.75">
      <c r="A18" s="6">
        <v>3</v>
      </c>
      <c r="B18" s="21" t="s">
        <v>34</v>
      </c>
      <c r="C18" s="31">
        <f>Rob!G30</f>
        <v>4.996062992125984</v>
      </c>
      <c r="D18" s="21" t="s">
        <v>33</v>
      </c>
      <c r="E18" s="31">
        <f>Dave!H30</f>
        <v>1.4183673469387752</v>
      </c>
      <c r="F18" s="21" t="s">
        <v>69</v>
      </c>
      <c r="G18" s="22">
        <f>Matt!I30</f>
        <v>4</v>
      </c>
      <c r="H18" s="21" t="s">
        <v>53</v>
      </c>
      <c r="I18" s="22">
        <f>Reuben!J30</f>
        <v>2</v>
      </c>
      <c r="J18" s="21"/>
      <c r="K18" s="25" t="s">
        <v>57</v>
      </c>
      <c r="L18" s="25">
        <f t="shared" si="1"/>
        <v>12.5</v>
      </c>
      <c r="M18" s="6">
        <v>0.5</v>
      </c>
    </row>
    <row r="19" spans="1:13" ht="18.75">
      <c r="A19" s="6">
        <v>2</v>
      </c>
      <c r="B19" s="21" t="s">
        <v>57</v>
      </c>
      <c r="C19" s="31">
        <f>Aaron!G30</f>
        <v>5.112956810631228</v>
      </c>
      <c r="D19" s="21" t="s">
        <v>32</v>
      </c>
      <c r="E19" s="31">
        <f>Isaak!H30</f>
        <v>1.462809917355372</v>
      </c>
      <c r="F19" s="21" t="s">
        <v>31</v>
      </c>
      <c r="G19" s="22">
        <f>Owen!I30</f>
        <v>4</v>
      </c>
      <c r="H19" s="21" t="s">
        <v>32</v>
      </c>
      <c r="I19" s="22">
        <f>Isaak!J30</f>
        <v>2</v>
      </c>
      <c r="J19" s="21"/>
      <c r="K19" s="25" t="s">
        <v>32</v>
      </c>
      <c r="L19" s="25">
        <f t="shared" si="1"/>
        <v>12</v>
      </c>
      <c r="M19" s="6">
        <v>1</v>
      </c>
    </row>
    <row r="20" spans="1:13" ht="18.75">
      <c r="A20" s="6">
        <v>1</v>
      </c>
      <c r="B20" s="21" t="s">
        <v>32</v>
      </c>
      <c r="C20" s="31">
        <f>Isaak!G30</f>
        <v>5.466942148760331</v>
      </c>
      <c r="D20" s="21" t="s">
        <v>34</v>
      </c>
      <c r="E20" s="31">
        <f>Rob!H30</f>
        <v>1.5236220472440944</v>
      </c>
      <c r="F20" s="31" t="s">
        <v>57</v>
      </c>
      <c r="G20" s="22">
        <f>Aaron!I30</f>
        <v>2</v>
      </c>
      <c r="H20" s="21" t="s">
        <v>34</v>
      </c>
      <c r="I20" s="22">
        <f>Rob!J30</f>
        <v>1</v>
      </c>
      <c r="J20" s="21"/>
      <c r="K20" s="25" t="s">
        <v>34</v>
      </c>
      <c r="L20" s="25">
        <f t="shared" si="1"/>
        <v>9.5</v>
      </c>
      <c r="M20" s="6">
        <v>-0.5</v>
      </c>
    </row>
    <row r="21" spans="2:12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33">
        <f>SUM(L13:L20)</f>
        <v>144</v>
      </c>
    </row>
    <row r="22" spans="2:11" ht="18.75">
      <c r="B22" s="23"/>
      <c r="C22" s="23"/>
      <c r="D22" s="23"/>
      <c r="E22" s="23"/>
      <c r="F22" s="26"/>
      <c r="G22" s="27" t="s">
        <v>37</v>
      </c>
      <c r="H22" s="23"/>
      <c r="I22" s="23"/>
      <c r="J22" s="23"/>
      <c r="K22" s="23"/>
    </row>
    <row r="23" spans="2:11" ht="18.75">
      <c r="B23" s="23"/>
      <c r="C23" s="23"/>
      <c r="D23" s="23"/>
      <c r="E23" s="23"/>
      <c r="F23" s="28" t="s">
        <v>35</v>
      </c>
      <c r="G23" s="29">
        <f>VLOOKUP(F23,K$3:L$10,2,FALSE)+VLOOKUP(F23,K$13:L$20,2,FALSE)</f>
        <v>51</v>
      </c>
      <c r="H23" s="23"/>
      <c r="I23" s="23"/>
      <c r="J23" s="23"/>
      <c r="K23" s="23"/>
    </row>
    <row r="24" spans="2:11" ht="18.75">
      <c r="B24" s="23"/>
      <c r="C24" s="23"/>
      <c r="D24" s="23"/>
      <c r="E24" s="23"/>
      <c r="F24" s="28" t="s">
        <v>69</v>
      </c>
      <c r="G24" s="29">
        <f>VLOOKUP(F24,K$3:L$10,2,FALSE)+VLOOKUP(F24,K$13:L$20,2,FALSE)</f>
        <v>41</v>
      </c>
      <c r="H24" s="23"/>
      <c r="I24" s="23"/>
      <c r="J24" s="23"/>
      <c r="K24" s="23"/>
    </row>
    <row r="25" spans="2:11" ht="18.75">
      <c r="B25" s="23"/>
      <c r="C25" s="23"/>
      <c r="D25" s="23"/>
      <c r="E25" s="23"/>
      <c r="F25" s="28" t="s">
        <v>33</v>
      </c>
      <c r="G25" s="29">
        <f>VLOOKUP(F25,K$3:L$10,2,FALSE)+VLOOKUP(F25,K$13:L$20,2,FALSE)</f>
        <v>40.5</v>
      </c>
      <c r="H25" s="23"/>
      <c r="I25" s="23"/>
      <c r="J25" s="23"/>
      <c r="K25" s="23"/>
    </row>
    <row r="26" spans="2:11" ht="18.75">
      <c r="B26" s="23"/>
      <c r="C26" s="23"/>
      <c r="D26" s="23"/>
      <c r="E26" s="23"/>
      <c r="F26" s="28" t="s">
        <v>32</v>
      </c>
      <c r="G26" s="29">
        <f>VLOOKUP(F26,K$3:L$10,2,FALSE)+VLOOKUP(F26,K$13:L$20,2,FALSE)</f>
        <v>34.5</v>
      </c>
      <c r="H26" s="23"/>
      <c r="I26" s="23"/>
      <c r="J26" s="23"/>
      <c r="K26" s="23"/>
    </row>
    <row r="27" spans="2:11" ht="18.75">
      <c r="B27" s="23"/>
      <c r="C27" s="23"/>
      <c r="D27" s="23"/>
      <c r="E27" s="23"/>
      <c r="F27" s="28" t="s">
        <v>57</v>
      </c>
      <c r="G27" s="29">
        <f>VLOOKUP(F27,K$3:L$10,2,FALSE)+VLOOKUP(F27,K$13:L$20,2,FALSE)</f>
        <v>34</v>
      </c>
      <c r="H27" s="23"/>
      <c r="I27" s="23"/>
      <c r="J27" s="23"/>
      <c r="K27" s="23"/>
    </row>
    <row r="28" spans="2:11" ht="18.75">
      <c r="B28" s="23"/>
      <c r="C28" s="23"/>
      <c r="D28" s="23"/>
      <c r="E28" s="23"/>
      <c r="F28" s="28" t="s">
        <v>34</v>
      </c>
      <c r="G28" s="29">
        <f>VLOOKUP(F28,K$3:L$10,2,FALSE)+VLOOKUP(F28,K$13:L$20,2,FALSE)</f>
        <v>31</v>
      </c>
      <c r="H28" s="23"/>
      <c r="I28" s="23"/>
      <c r="J28" s="23"/>
      <c r="K28" s="23"/>
    </row>
    <row r="29" spans="2:11" ht="18.75">
      <c r="B29" s="23"/>
      <c r="C29" s="23"/>
      <c r="D29" s="23"/>
      <c r="E29" s="23"/>
      <c r="F29" s="28" t="s">
        <v>53</v>
      </c>
      <c r="G29" s="29">
        <f>VLOOKUP(F29,K$3:L$10,2,FALSE)+VLOOKUP(F29,K$13:L$20,2,FALSE)</f>
        <v>31</v>
      </c>
      <c r="H29" s="23"/>
      <c r="I29" s="23"/>
      <c r="J29" s="23"/>
      <c r="K29" s="23"/>
    </row>
    <row r="30" spans="2:11" ht="19.5" thickBot="1">
      <c r="B30" s="23"/>
      <c r="C30" s="23"/>
      <c r="D30" s="23"/>
      <c r="E30" s="23"/>
      <c r="F30" s="30" t="s">
        <v>31</v>
      </c>
      <c r="G30" s="38">
        <f>VLOOKUP(F30,K$3:L$10,2,FALSE)+VLOOKUP(F30,K$13:L$20,2,FALSE)</f>
        <v>25</v>
      </c>
      <c r="H30" s="23"/>
      <c r="I30" s="23"/>
      <c r="J30" s="23"/>
      <c r="K30" s="23"/>
    </row>
    <row r="31" ht="18.75">
      <c r="G31" s="6">
        <f>SUM(G23:G30)</f>
        <v>288</v>
      </c>
    </row>
  </sheetData>
  <mergeCells count="1">
    <mergeCell ref="A1:M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86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2001-04-16T23:37:45Z</cp:lastPrinted>
  <dcterms:created xsi:type="dcterms:W3CDTF">1998-04-02T19:55:12Z</dcterms:created>
  <dcterms:modified xsi:type="dcterms:W3CDTF">2003-04-15T22:25:20Z</dcterms:modified>
  <cp:category/>
  <cp:version/>
  <cp:contentType/>
  <cp:contentStatus/>
</cp:coreProperties>
</file>