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5" yWindow="30" windowWidth="7335" windowHeight="9045" activeTab="0"/>
  </bookViews>
  <sheets>
    <sheet name="Aaron" sheetId="1" r:id="rId1"/>
    <sheet name="Dave" sheetId="2" r:id="rId2"/>
    <sheet name="Eric" sheetId="3" r:id="rId3"/>
    <sheet name="Isaak" sheetId="4" r:id="rId4"/>
    <sheet name="Matt" sheetId="5" r:id="rId5"/>
    <sheet name="Owen" sheetId="6" r:id="rId6"/>
    <sheet name="Reuben" sheetId="7" r:id="rId7"/>
    <sheet name="Rob" sheetId="8" r:id="rId8"/>
    <sheet name="Totals" sheetId="9" r:id="rId9"/>
  </sheets>
  <definedNames>
    <definedName name="HTML_CodePage" hidden="1">1252</definedName>
    <definedName name="HTML_Control" localSheetId="0" hidden="1">{"'Aaron'!$A$1:$N$50"}</definedName>
    <definedName name="HTML_Control" localSheetId="4" hidden="1">{"'Isaak'!$A$1:$N$50"}</definedName>
    <definedName name="HTML_Control" hidden="1">{"'Isaak'!$A$1:$N$50"}</definedName>
    <definedName name="HTML_Description" hidden="1">""</definedName>
    <definedName name="HTML_Email" hidden="1">"woldeit@cs.orst.edu"</definedName>
    <definedName name="HTML_Header" hidden="1">""</definedName>
    <definedName name="HTML_LastUpdate" hidden="1">"5/15/00"</definedName>
    <definedName name="HTML_LineAfter" hidden="1">FALSE</definedName>
    <definedName name="HTML_LineBefore" hidden="1">FALSE</definedName>
    <definedName name="HTML_Name" hidden="1">"Owen Woldeit"</definedName>
    <definedName name="HTML_OBDlg2" hidden="1">TRUE</definedName>
    <definedName name="HTML_OBDlg4" hidden="1">TRUE</definedName>
    <definedName name="HTML_OS" hidden="1">0</definedName>
    <definedName name="HTML_PathFile" hidden="1">"F:\Period-1\Isaak.htm"</definedName>
    <definedName name="HTML_Title" hidden="1">"Period 1 Standings"</definedName>
    <definedName name="_xlnm.Print_Area" localSheetId="0">'Aaron'!$A$1:$AD$30</definedName>
    <definedName name="_xlnm.Print_Area" localSheetId="1">'Dave'!$A$1:$AD$32</definedName>
    <definedName name="_xlnm.Print_Area" localSheetId="2">'Eric'!$A$1:$AD$30</definedName>
    <definedName name="_xlnm.Print_Area" localSheetId="3">'Isaak'!$A$1:$AD$30</definedName>
    <definedName name="_xlnm.Print_Area" localSheetId="4">'Matt'!$A$1:$AD$30</definedName>
    <definedName name="_xlnm.Print_Area" localSheetId="5">'Owen'!$A$1:$AD$30</definedName>
    <definedName name="_xlnm.Print_Area" localSheetId="6">'Reuben'!$A$1:$AD$30</definedName>
    <definedName name="_xlnm.Print_Area" localSheetId="7">'Rob'!$A$1:$AD$31</definedName>
    <definedName name="_xlnm.Print_Area" localSheetId="8">'Totals'!$A$1:$P$31</definedName>
  </definedNames>
  <calcPr fullCalcOnLoad="1"/>
</workbook>
</file>

<file path=xl/sharedStrings.xml><?xml version="1.0" encoding="utf-8"?>
<sst xmlns="http://schemas.openxmlformats.org/spreadsheetml/2006/main" count="1537" uniqueCount="376">
  <si>
    <t>$</t>
  </si>
  <si>
    <t>Pos</t>
  </si>
  <si>
    <t>Elg.</t>
  </si>
  <si>
    <t>Name</t>
  </si>
  <si>
    <t>Avg.</t>
  </si>
  <si>
    <t>AB</t>
  </si>
  <si>
    <t>R</t>
  </si>
  <si>
    <t>H</t>
  </si>
  <si>
    <t>HR</t>
  </si>
  <si>
    <t>RBI</t>
  </si>
  <si>
    <t>RP</t>
  </si>
  <si>
    <t>SB</t>
  </si>
  <si>
    <t>Total Stats</t>
  </si>
  <si>
    <t>As Acquired</t>
  </si>
  <si>
    <t>C</t>
  </si>
  <si>
    <t>1B</t>
  </si>
  <si>
    <t>2B</t>
  </si>
  <si>
    <t>3B</t>
  </si>
  <si>
    <t>SS</t>
  </si>
  <si>
    <t>OF</t>
  </si>
  <si>
    <t>X</t>
  </si>
  <si>
    <t>ERA</t>
  </si>
  <si>
    <t>Ratio</t>
  </si>
  <si>
    <t>W</t>
  </si>
  <si>
    <t>Sv</t>
  </si>
  <si>
    <t>IP</t>
  </si>
  <si>
    <t>ER</t>
  </si>
  <si>
    <t>BB</t>
  </si>
  <si>
    <t>DL</t>
  </si>
  <si>
    <t>Minors</t>
  </si>
  <si>
    <t>Acq.</t>
  </si>
  <si>
    <t>Owen</t>
  </si>
  <si>
    <t>Isaak</t>
  </si>
  <si>
    <t>David</t>
  </si>
  <si>
    <t>Rob</t>
  </si>
  <si>
    <t>Eric</t>
  </si>
  <si>
    <t>Hitting</t>
  </si>
  <si>
    <t>Total</t>
  </si>
  <si>
    <t>Team</t>
  </si>
  <si>
    <t>Bal</t>
  </si>
  <si>
    <t>KC</t>
  </si>
  <si>
    <t>Cle</t>
  </si>
  <si>
    <t>Bos</t>
  </si>
  <si>
    <t>Sea</t>
  </si>
  <si>
    <t>Ana</t>
  </si>
  <si>
    <t>P</t>
  </si>
  <si>
    <t>Wyld Stallyns</t>
  </si>
  <si>
    <t>Nazguls</t>
  </si>
  <si>
    <t>69ers</t>
  </si>
  <si>
    <t>Mutant Voles</t>
  </si>
  <si>
    <t>Old School Nine</t>
  </si>
  <si>
    <t>Det</t>
  </si>
  <si>
    <t>Oak</t>
  </si>
  <si>
    <t>Reuben</t>
  </si>
  <si>
    <t>Cows With Guns</t>
  </si>
  <si>
    <t>Los Gringos</t>
  </si>
  <si>
    <t>John Olerud</t>
  </si>
  <si>
    <t>Aaron</t>
  </si>
  <si>
    <t>Tor</t>
  </si>
  <si>
    <t>Jeremy Giambi</t>
  </si>
  <si>
    <t>Raul Ibanez</t>
  </si>
  <si>
    <t>Eric Chavez</t>
  </si>
  <si>
    <t>Adam Kennedy</t>
  </si>
  <si>
    <t>Benji Gil</t>
  </si>
  <si>
    <t>Min</t>
  </si>
  <si>
    <t>AJ Pierzynski</t>
  </si>
  <si>
    <t>Shea Hillenbrand</t>
  </si>
  <si>
    <t>Beluga II</t>
  </si>
  <si>
    <t>Matt</t>
  </si>
  <si>
    <t>Ken Huckaby</t>
  </si>
  <si>
    <t>Erubiel Durazo</t>
  </si>
  <si>
    <t>Cor</t>
  </si>
  <si>
    <t>Deivi Cruz</t>
  </si>
  <si>
    <t>Mid</t>
  </si>
  <si>
    <t>Gene Kingsale</t>
  </si>
  <si>
    <t>Darrin Erstad</t>
  </si>
  <si>
    <t>Coco Crisp</t>
  </si>
  <si>
    <t>Ben Molina</t>
  </si>
  <si>
    <t>Brent Mayne</t>
  </si>
  <si>
    <t>BJ Surhoff</t>
  </si>
  <si>
    <t>Joe Randa</t>
  </si>
  <si>
    <t>1B,OF</t>
  </si>
  <si>
    <t>John Mabry</t>
  </si>
  <si>
    <t>Jerry Hairston</t>
  </si>
  <si>
    <t>Miguel Tejada</t>
  </si>
  <si>
    <t>David Eckstein</t>
  </si>
  <si>
    <t>Bobby Kielty</t>
  </si>
  <si>
    <t>Manny Ramirez</t>
  </si>
  <si>
    <t>Garrett Anderson</t>
  </si>
  <si>
    <t>Eric Owens</t>
  </si>
  <si>
    <t>Willie Bloomquist</t>
  </si>
  <si>
    <t>Travis Hafner</t>
  </si>
  <si>
    <t>Danys Baez</t>
  </si>
  <si>
    <t>Roy Halladay</t>
  </si>
  <si>
    <t>Joel Piniero</t>
  </si>
  <si>
    <t>Ryan Franklin</t>
  </si>
  <si>
    <t>Mike Maroth</t>
  </si>
  <si>
    <t>Rick Bauer</t>
  </si>
  <si>
    <t>Bob Howry</t>
  </si>
  <si>
    <t>Mark Hendrickson</t>
  </si>
  <si>
    <t>Buddy Hernandez</t>
  </si>
  <si>
    <t>Omar Infante</t>
  </si>
  <si>
    <t>Chone Figgens</t>
  </si>
  <si>
    <t>Carl Sadler</t>
  </si>
  <si>
    <t>Buddy Groom</t>
  </si>
  <si>
    <t>Alex Escobar</t>
  </si>
  <si>
    <t>Jim Gobble</t>
  </si>
  <si>
    <t>Brian Bowles</t>
  </si>
  <si>
    <t>Grady Sizemore</t>
  </si>
  <si>
    <t>Gabe Gross</t>
  </si>
  <si>
    <t>Rich Stahl</t>
  </si>
  <si>
    <t>John Rheinecker</t>
  </si>
  <si>
    <t>Brandon League</t>
  </si>
  <si>
    <t>Benny Agbayani</t>
  </si>
  <si>
    <t>Beau Kemp</t>
  </si>
  <si>
    <t>BJ Ryan</t>
  </si>
  <si>
    <t>Greg Myers</t>
  </si>
  <si>
    <t>Doug Mirabelli</t>
  </si>
  <si>
    <t>Todd Sears</t>
  </si>
  <si>
    <t>Troy Glaus</t>
  </si>
  <si>
    <t>Tony Batista</t>
  </si>
  <si>
    <t>Damion Jackson</t>
  </si>
  <si>
    <t>3B, OF</t>
  </si>
  <si>
    <t>Desi Relaford</t>
  </si>
  <si>
    <t>Ramon Santiago</t>
  </si>
  <si>
    <t>Karim Garcia</t>
  </si>
  <si>
    <t>Carlos Beltran</t>
  </si>
  <si>
    <t>Kevin Millar</t>
  </si>
  <si>
    <t>Frank Catalanatto</t>
  </si>
  <si>
    <t>Jayson Werth</t>
  </si>
  <si>
    <t>Matt LeCroy</t>
  </si>
  <si>
    <t>Barry Zito</t>
  </si>
  <si>
    <t>CC Sabathia</t>
  </si>
  <si>
    <t>Keith Foulke</t>
  </si>
  <si>
    <t>Freddy Garcia</t>
  </si>
  <si>
    <t>Jeremy Affeldt</t>
  </si>
  <si>
    <t>Johan Santana</t>
  </si>
  <si>
    <t>Cliff Politte</t>
  </si>
  <si>
    <t>Chad Bradford</t>
  </si>
  <si>
    <t>Billy Traber</t>
  </si>
  <si>
    <t>John Stephens</t>
  </si>
  <si>
    <t>Casey Kotchman</t>
  </si>
  <si>
    <t>Chris Snelling</t>
  </si>
  <si>
    <t>Ken Harvey</t>
  </si>
  <si>
    <t>Casey Fossum</t>
  </si>
  <si>
    <t>Bill Mueller</t>
  </si>
  <si>
    <t>Justin Morneau</t>
  </si>
  <si>
    <t>Freddy Sanchez</t>
  </si>
  <si>
    <t>Hanley Ramirez</t>
  </si>
  <si>
    <t>Adam Piatt</t>
  </si>
  <si>
    <t>Rich Harden</t>
  </si>
  <si>
    <t>Kevin Cash</t>
  </si>
  <si>
    <t>Adam Bernero</t>
  </si>
  <si>
    <t>Clint Nageotte</t>
  </si>
  <si>
    <t>Eric Milton</t>
  </si>
  <si>
    <t>Jarod Washburn</t>
  </si>
  <si>
    <t>Runelvys Hernandez</t>
  </si>
  <si>
    <t>Gil Meche</t>
  </si>
  <si>
    <t>Cliff Lee</t>
  </si>
  <si>
    <t>Franklyn German</t>
  </si>
  <si>
    <t>Ted Lilly</t>
  </si>
  <si>
    <t>Alan Embree</t>
  </si>
  <si>
    <t>John Halama</t>
  </si>
  <si>
    <t>LaTroy Hawkins</t>
  </si>
  <si>
    <t>Mike MacDougal</t>
  </si>
  <si>
    <t>Brian Tallet</t>
  </si>
  <si>
    <t>Jeremy Hill</t>
  </si>
  <si>
    <t>Brian Anderson</t>
  </si>
  <si>
    <t>DH</t>
  </si>
  <si>
    <t>Shawn Wooten</t>
  </si>
  <si>
    <t>Michael Restovich</t>
  </si>
  <si>
    <t>Jose Leon</t>
  </si>
  <si>
    <t>Steve Sparks</t>
  </si>
  <si>
    <t>Chris Gomez</t>
  </si>
  <si>
    <t>Preston Larrison</t>
  </si>
  <si>
    <t>Jason Grimsley</t>
  </si>
  <si>
    <t>Dickey Gonzalez</t>
  </si>
  <si>
    <t>Jason Grabowski</t>
  </si>
  <si>
    <t>Alejandro Machado</t>
  </si>
  <si>
    <t>Jeff Tam</t>
  </si>
  <si>
    <t>Ben Davis</t>
  </si>
  <si>
    <t>Mark Johnson</t>
  </si>
  <si>
    <t>Carlos Delgado</t>
  </si>
  <si>
    <t>Jeff Cirillo</t>
  </si>
  <si>
    <t>Casey Blake</t>
  </si>
  <si>
    <t>Brett Boone</t>
  </si>
  <si>
    <t>Carlos Guillen</t>
  </si>
  <si>
    <t>Frank Menechino</t>
  </si>
  <si>
    <t>Jaque Jones</t>
  </si>
  <si>
    <t>Michael Tucker</t>
  </si>
  <si>
    <t>Jay Gibbons</t>
  </si>
  <si>
    <t>Bobby Higginson</t>
  </si>
  <si>
    <t>Terrance Long</t>
  </si>
  <si>
    <t>Edgar Martinez</t>
  </si>
  <si>
    <t>Kelvim Escobar</t>
  </si>
  <si>
    <t>John Lackey</t>
  </si>
  <si>
    <t>Ramon Ortiz</t>
  </si>
  <si>
    <t>Aaron Sele</t>
  </si>
  <si>
    <t>Sidney Ponson</t>
  </si>
  <si>
    <t>Kyle Lohse</t>
  </si>
  <si>
    <t>Jeff Nelson</t>
  </si>
  <si>
    <t>Jason Bere</t>
  </si>
  <si>
    <t>Jeremy Fikac</t>
  </si>
  <si>
    <t>Alfredo Almezaga</t>
  </si>
  <si>
    <t>Rafael Soriano</t>
  </si>
  <si>
    <t>Francisco Rodriguez</t>
  </si>
  <si>
    <t>Victor Martinez</t>
  </si>
  <si>
    <t>Shin-Soo Choo</t>
  </si>
  <si>
    <t>Miguel Ascencio</t>
  </si>
  <si>
    <t>Mickey Callaway</t>
  </si>
  <si>
    <t>Rob Quinlan</t>
  </si>
  <si>
    <t>Jose Lopez</t>
  </si>
  <si>
    <t>Nook Logan</t>
  </si>
  <si>
    <t>Rett Johnson</t>
  </si>
  <si>
    <t>Ryan Rupe</t>
  </si>
  <si>
    <t>Aaron Taylor</t>
  </si>
  <si>
    <t>Lew Ford</t>
  </si>
  <si>
    <t>Bronson Arroyo</t>
  </si>
  <si>
    <t>Ramon Hernandez</t>
  </si>
  <si>
    <t>Jason Veritek</t>
  </si>
  <si>
    <t>Doug Mientkiewicz</t>
  </si>
  <si>
    <t>Bill Selby</t>
  </si>
  <si>
    <t>Jeff Conine</t>
  </si>
  <si>
    <t>Ricky Gutierrez</t>
  </si>
  <si>
    <t>Nomar Garciaparra</t>
  </si>
  <si>
    <t>Mike Bordick</t>
  </si>
  <si>
    <t>Milton Bradley</t>
  </si>
  <si>
    <t>Trot Nixon</t>
  </si>
  <si>
    <t>Marty Cordova</t>
  </si>
  <si>
    <t>Gary Matthews</t>
  </si>
  <si>
    <t>Shane Spencer</t>
  </si>
  <si>
    <t>Ellis Burks</t>
  </si>
  <si>
    <t>Pedro Martinez</t>
  </si>
  <si>
    <t>Tim Wakefield</t>
  </si>
  <si>
    <t>Kazuhiro Sasaki</t>
  </si>
  <si>
    <t>Art Rhodes</t>
  </si>
  <si>
    <t>DJ Carrasco</t>
  </si>
  <si>
    <t>Mike Neu</t>
  </si>
  <si>
    <t>Scott Schoenweiss</t>
  </si>
  <si>
    <t>Kevin Appier</t>
  </si>
  <si>
    <t>John Burkett</t>
  </si>
  <si>
    <t>Mark Ellis</t>
  </si>
  <si>
    <t>Angel Berroa</t>
  </si>
  <si>
    <t>Dustin Mohr</t>
  </si>
  <si>
    <t>Shane Halter</t>
  </si>
  <si>
    <t>Pat Hentgen</t>
  </si>
  <si>
    <t>Brandon Berger</t>
  </si>
  <si>
    <t>Aquilino Lopez</t>
  </si>
  <si>
    <t>Terry Mulholland</t>
  </si>
  <si>
    <t>Ricardo Rincon</t>
  </si>
  <si>
    <t>Dave Berg</t>
  </si>
  <si>
    <t>Corey Thurman</t>
  </si>
  <si>
    <t>Bobby Crosby</t>
  </si>
  <si>
    <t>Mark Wohlers</t>
  </si>
  <si>
    <t>Dave Burba</t>
  </si>
  <si>
    <t>Willie Banks</t>
  </si>
  <si>
    <t>Geronimo Gil</t>
  </si>
  <si>
    <t>Josh Bard</t>
  </si>
  <si>
    <t>Brad Fullmer</t>
  </si>
  <si>
    <t>Corey Koskie</t>
  </si>
  <si>
    <t>Carlos Pena</t>
  </si>
  <si>
    <t>Carlos Febles</t>
  </si>
  <si>
    <t>Chris Woodward</t>
  </si>
  <si>
    <t>Luis Rivas</t>
  </si>
  <si>
    <t>Torii Hunter</t>
  </si>
  <si>
    <t>Mike Cuddyer</t>
  </si>
  <si>
    <t>Mike Cameron</t>
  </si>
  <si>
    <t>Matt Lawton</t>
  </si>
  <si>
    <t>Chris Singleton</t>
  </si>
  <si>
    <t>Josh Phelps</t>
  </si>
  <si>
    <t>Jason Johnson</t>
  </si>
  <si>
    <t>Eddie Guardado</t>
  </si>
  <si>
    <t>Jaime Moyer</t>
  </si>
  <si>
    <t>Brad Radke</t>
  </si>
  <si>
    <t>Rodrigo Lopez</t>
  </si>
  <si>
    <t>Ben Weber</t>
  </si>
  <si>
    <t>Ramiro Mendoza</t>
  </si>
  <si>
    <t>JC Romero</t>
  </si>
  <si>
    <t>Kerry Lightenburg</t>
  </si>
  <si>
    <t>Ricardo Rodriguez</t>
  </si>
  <si>
    <t>2B,SS</t>
  </si>
  <si>
    <t>Denny Hocking</t>
  </si>
  <si>
    <t>Mitch Melusky</t>
  </si>
  <si>
    <t>Jeremy Bonderman</t>
  </si>
  <si>
    <t>Ron Gant</t>
  </si>
  <si>
    <t>Chris Bootcheck</t>
  </si>
  <si>
    <t>Mike Fetters</t>
  </si>
  <si>
    <t>Willis Roberts</t>
  </si>
  <si>
    <t>David Riske</t>
  </si>
  <si>
    <t>Jeff Mathis</t>
  </si>
  <si>
    <t>Tim Laker</t>
  </si>
  <si>
    <t>Julius Matos</t>
  </si>
  <si>
    <t>Julio Ramirez</t>
  </si>
  <si>
    <t>Julio Mateo</t>
  </si>
  <si>
    <t>Kevin Youkilis</t>
  </si>
  <si>
    <t>Dan Wilson</t>
  </si>
  <si>
    <t>Brandon Inge</t>
  </si>
  <si>
    <t>Greg Colbrunn</t>
  </si>
  <si>
    <t>Scott Spezio</t>
  </si>
  <si>
    <t>Craig Paquette</t>
  </si>
  <si>
    <t>Brian Roberts</t>
  </si>
  <si>
    <t>Omar Vizquel</t>
  </si>
  <si>
    <t>Todd Walker</t>
  </si>
  <si>
    <t>Ichiro Suzuki</t>
  </si>
  <si>
    <t>Randy Winn</t>
  </si>
  <si>
    <t>Shannon Stewart</t>
  </si>
  <si>
    <t>Vernon Wells</t>
  </si>
  <si>
    <t>Rontrez Johnson</t>
  </si>
  <si>
    <t>Dmitri Young</t>
  </si>
  <si>
    <t>Troy Percival</t>
  </si>
  <si>
    <t>Derek Lowe</t>
  </si>
  <si>
    <t>Tim Hudson</t>
  </si>
  <si>
    <t>Corey Lidle</t>
  </si>
  <si>
    <t>Pete Walker</t>
  </si>
  <si>
    <t>Brendon Donnelly</t>
  </si>
  <si>
    <t>Andy Van Hekken</t>
  </si>
  <si>
    <t>Matt Anderson</t>
  </si>
  <si>
    <t>Chris George</t>
  </si>
  <si>
    <t>Jason Davis</t>
  </si>
  <si>
    <t>Deam Palmer</t>
  </si>
  <si>
    <t>Bob Wickman</t>
  </si>
  <si>
    <t>David Segui</t>
  </si>
  <si>
    <t>Jim Mecir</t>
  </si>
  <si>
    <t>Jamie Walker</t>
  </si>
  <si>
    <t>Chad Fox</t>
  </si>
  <si>
    <t>Jose Molina</t>
  </si>
  <si>
    <t>Hiram Bocachica</t>
  </si>
  <si>
    <t>Darryl May</t>
  </si>
  <si>
    <t>Mike DeFelice</t>
  </si>
  <si>
    <t>Louis Ordaz</t>
  </si>
  <si>
    <t>Scott Mulan</t>
  </si>
  <si>
    <t>Chad Harville</t>
  </si>
  <si>
    <t>Tom Wilson</t>
  </si>
  <si>
    <t>Brook Fordyce</t>
  </si>
  <si>
    <t>Eric Hinske</t>
  </si>
  <si>
    <t>Mike Sweeney</t>
  </si>
  <si>
    <t>Orlando Hudson</t>
  </si>
  <si>
    <t>Christian Guzman</t>
  </si>
  <si>
    <t>Brandon Phillips</t>
  </si>
  <si>
    <t>Tim Salmon</t>
  </si>
  <si>
    <t>Jermaine Dye</t>
  </si>
  <si>
    <t>Johnny Damon</t>
  </si>
  <si>
    <t>Melvin Mora</t>
  </si>
  <si>
    <t>Mark McLemore</t>
  </si>
  <si>
    <t>David Ortiz</t>
  </si>
  <si>
    <t>Jorge Julio</t>
  </si>
  <si>
    <t>Rick Reed</t>
  </si>
  <si>
    <t>Shigetoshi Hasegawa</t>
  </si>
  <si>
    <t>Mark Mulder</t>
  </si>
  <si>
    <t>Ryan Bukvich</t>
  </si>
  <si>
    <t>Joe Mays</t>
  </si>
  <si>
    <t>Omar Daal</t>
  </si>
  <si>
    <t>Mike Timlin</t>
  </si>
  <si>
    <t>Kenny Rogers</t>
  </si>
  <si>
    <t>Jermal Strong</t>
  </si>
  <si>
    <t>Nate Cornejo</t>
  </si>
  <si>
    <t>Eric Byrnes</t>
  </si>
  <si>
    <t>Eric Munson</t>
  </si>
  <si>
    <t>Esteban German</t>
  </si>
  <si>
    <t>Dee Brown</t>
  </si>
  <si>
    <t>Robert Person</t>
  </si>
  <si>
    <t>Ben Broussard</t>
  </si>
  <si>
    <t>Rick Helling</t>
  </si>
  <si>
    <t>Andres Torres</t>
  </si>
  <si>
    <t>Tony Fiore</t>
  </si>
  <si>
    <t>Ryan Anderson</t>
  </si>
  <si>
    <t>Joe Mauer</t>
  </si>
  <si>
    <t>John McDonald</t>
  </si>
  <si>
    <t>Aaron Hrang</t>
  </si>
  <si>
    <t>1*</t>
  </si>
  <si>
    <t>**</t>
  </si>
  <si>
    <t>3*</t>
  </si>
  <si>
    <t>Scot Shields</t>
  </si>
  <si>
    <t>Tex</t>
  </si>
  <si>
    <t>Period 2 Standings</t>
  </si>
  <si>
    <t>Scott Hatteberg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</si>
</sst>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"/>
    <numFmt numFmtId="166" formatCode=".0000"/>
    <numFmt numFmtId="167" formatCode="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23">
    <font>
      <sz val="10"/>
      <name val="Times New Roman"/>
      <family val="0"/>
    </font>
    <font>
      <sz val="9"/>
      <name val="Times New Roman"/>
      <family val="1"/>
    </font>
    <font>
      <b/>
      <u val="single"/>
      <sz val="9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u val="single"/>
      <sz val="14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4"/>
      <color indexed="10"/>
      <name val="Times New Roman"/>
      <family val="1"/>
    </font>
    <font>
      <b/>
      <u val="single"/>
      <sz val="24"/>
      <color indexed="17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color indexed="10"/>
      <name val="Times New Roman"/>
      <family val="1"/>
    </font>
    <font>
      <u val="single"/>
      <sz val="7.5"/>
      <color indexed="12"/>
      <name val="Times New Roman"/>
      <family val="0"/>
    </font>
    <font>
      <u val="single"/>
      <sz val="7.5"/>
      <color indexed="36"/>
      <name val="Times New Roman"/>
      <family val="0"/>
    </font>
    <font>
      <sz val="11"/>
      <color indexed="12"/>
      <name val="Times New Roman"/>
      <family val="0"/>
    </font>
    <font>
      <sz val="9"/>
      <color indexed="12"/>
      <name val="Times New Roman"/>
      <family val="0"/>
    </font>
    <font>
      <sz val="11"/>
      <color indexed="10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2" fontId="4" fillId="0" borderId="0" xfId="0" applyNumberFormat="1" applyFont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12" fontId="5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4" xfId="0" applyFont="1" applyBorder="1" applyAlignment="1">
      <alignment/>
    </xf>
    <xf numFmtId="0" fontId="13" fillId="0" borderId="5" xfId="0" applyFont="1" applyBorder="1" applyAlignment="1">
      <alignment horizontal="center"/>
    </xf>
    <xf numFmtId="0" fontId="12" fillId="0" borderId="6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8" xfId="0" applyFont="1" applyBorder="1" applyAlignment="1">
      <alignment/>
    </xf>
    <xf numFmtId="164" fontId="8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2" fontId="1" fillId="0" borderId="0" xfId="0" applyNumberFormat="1" applyFont="1" applyAlignment="1">
      <alignment horizontal="center"/>
    </xf>
    <xf numFmtId="166" fontId="8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167" fontId="4" fillId="0" borderId="0" xfId="0" applyNumberFormat="1" applyFont="1" applyAlignment="1">
      <alignment horizontal="center"/>
    </xf>
    <xf numFmtId="0" fontId="12" fillId="0" borderId="9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7" fontId="4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167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 horizontal="center"/>
    </xf>
    <xf numFmtId="12" fontId="20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2" fontId="21" fillId="0" borderId="0" xfId="0" applyNumberFormat="1" applyFont="1" applyAlignment="1">
      <alignment horizontal="center"/>
    </xf>
    <xf numFmtId="165" fontId="20" fillId="0" borderId="0" xfId="0" applyNumberFormat="1" applyFont="1" applyAlignment="1">
      <alignment horizontal="center"/>
    </xf>
    <xf numFmtId="165" fontId="21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7" fontId="22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165" fontId="22" fillId="0" borderId="0" xfId="0" applyNumberFormat="1" applyFont="1" applyAlignment="1">
      <alignment horizontal="center"/>
    </xf>
    <xf numFmtId="165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0"/>
  <sheetViews>
    <sheetView tabSelected="1" zoomScale="75" zoomScaleNormal="75" workbookViewId="0" topLeftCell="A1">
      <selection activeCell="A1" sqref="A1:F1"/>
    </sheetView>
  </sheetViews>
  <sheetFormatPr defaultColWidth="9.33203125" defaultRowHeight="12.75"/>
  <cols>
    <col min="1" max="1" width="5.16015625" style="1" customWidth="1"/>
    <col min="2" max="2" width="6.16015625" style="1" bestFit="1" customWidth="1"/>
    <col min="3" max="3" width="7.33203125" style="1" bestFit="1" customWidth="1"/>
    <col min="4" max="4" width="8" style="1" bestFit="1" customWidth="1"/>
    <col min="5" max="5" width="8.33203125" style="1" customWidth="1"/>
    <col min="6" max="6" width="21" style="2" bestFit="1" customWidth="1"/>
    <col min="7" max="7" width="7.83203125" style="1" bestFit="1" customWidth="1"/>
    <col min="8" max="8" width="7" style="1" bestFit="1" customWidth="1"/>
    <col min="9" max="9" width="5.16015625" style="1" bestFit="1" customWidth="1"/>
    <col min="10" max="10" width="7.83203125" style="1" customWidth="1"/>
    <col min="11" max="11" width="10.33203125" style="1" customWidth="1"/>
    <col min="12" max="12" width="7.16015625" style="1" customWidth="1"/>
    <col min="13" max="13" width="7" style="1" customWidth="1"/>
    <col min="14" max="14" width="5.5" style="1" customWidth="1"/>
    <col min="15" max="15" width="7" style="1" customWidth="1"/>
    <col min="16" max="16" width="6.5" style="1" customWidth="1"/>
    <col min="17" max="17" width="4.83203125" style="1" customWidth="1"/>
    <col min="18" max="18" width="5" style="1" customWidth="1"/>
    <col min="19" max="19" width="9.16015625" style="1" customWidth="1"/>
    <col min="20" max="20" width="6.16015625" style="1" customWidth="1"/>
    <col min="21" max="21" width="5" style="1" customWidth="1"/>
    <col min="22" max="22" width="4.5" style="1" customWidth="1"/>
    <col min="23" max="24" width="8.33203125" style="1" bestFit="1" customWidth="1"/>
    <col min="25" max="25" width="3.16015625" style="1" bestFit="1" customWidth="1"/>
    <col min="26" max="26" width="3.33203125" style="1" bestFit="1" customWidth="1"/>
    <col min="27" max="27" width="6.16015625" style="1" bestFit="1" customWidth="1"/>
    <col min="28" max="28" width="4.5" style="1" bestFit="1" customWidth="1"/>
    <col min="29" max="29" width="3.66015625" style="1" bestFit="1" customWidth="1"/>
    <col min="30" max="30" width="3.83203125" style="1" bestFit="1" customWidth="1"/>
    <col min="31" max="16384" width="8.83203125" style="1" customWidth="1"/>
  </cols>
  <sheetData>
    <row r="1" spans="1:6" ht="31.5" thickBot="1">
      <c r="A1" s="61" t="s">
        <v>54</v>
      </c>
      <c r="B1" s="62"/>
      <c r="C1" s="62"/>
      <c r="D1" s="62"/>
      <c r="E1" s="62"/>
      <c r="F1" s="63"/>
    </row>
    <row r="2" spans="15:30" ht="12.75" customHeight="1">
      <c r="O2" s="60" t="s">
        <v>12</v>
      </c>
      <c r="P2" s="60"/>
      <c r="Q2" s="60"/>
      <c r="R2" s="60"/>
      <c r="S2" s="60"/>
      <c r="T2" s="60"/>
      <c r="U2" s="60"/>
      <c r="V2" s="60"/>
      <c r="W2" s="60" t="s">
        <v>13</v>
      </c>
      <c r="X2" s="60"/>
      <c r="Y2" s="60"/>
      <c r="Z2" s="60"/>
      <c r="AA2" s="60"/>
      <c r="AB2" s="60"/>
      <c r="AC2" s="60"/>
      <c r="AD2" s="60"/>
    </row>
    <row r="3" spans="1:30" s="3" customFormat="1" ht="14.25">
      <c r="A3" s="8" t="s">
        <v>0</v>
      </c>
      <c r="B3" s="8" t="s">
        <v>30</v>
      </c>
      <c r="C3" s="8" t="s">
        <v>38</v>
      </c>
      <c r="D3" s="8" t="s">
        <v>1</v>
      </c>
      <c r="E3" s="8" t="s">
        <v>2</v>
      </c>
      <c r="F3" s="9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3" t="s">
        <v>4</v>
      </c>
      <c r="P3" s="3" t="s">
        <v>5</v>
      </c>
      <c r="Q3" s="3" t="s">
        <v>6</v>
      </c>
      <c r="R3" s="3" t="s">
        <v>7</v>
      </c>
      <c r="S3" s="3" t="s">
        <v>8</v>
      </c>
      <c r="T3" s="3" t="s">
        <v>9</v>
      </c>
      <c r="U3" s="3" t="s">
        <v>10</v>
      </c>
      <c r="V3" s="3" t="s">
        <v>11</v>
      </c>
      <c r="W3" s="3" t="s">
        <v>4</v>
      </c>
      <c r="X3" s="3" t="s">
        <v>5</v>
      </c>
      <c r="Y3" s="3" t="s">
        <v>6</v>
      </c>
      <c r="Z3" s="3" t="s">
        <v>7</v>
      </c>
      <c r="AA3" s="3" t="s">
        <v>8</v>
      </c>
      <c r="AB3" s="3" t="s">
        <v>9</v>
      </c>
      <c r="AC3" s="3" t="s">
        <v>10</v>
      </c>
      <c r="AD3" s="3" t="s">
        <v>11</v>
      </c>
    </row>
    <row r="4" spans="1:30" s="36" customFormat="1" ht="15">
      <c r="A4" s="40">
        <v>4</v>
      </c>
      <c r="B4" s="41">
        <v>2</v>
      </c>
      <c r="C4" s="40" t="s">
        <v>44</v>
      </c>
      <c r="D4" s="40" t="s">
        <v>14</v>
      </c>
      <c r="E4" s="40"/>
      <c r="F4" s="39" t="s">
        <v>77</v>
      </c>
      <c r="G4" s="11">
        <f>J4/H4</f>
        <v>0.25925925925925924</v>
      </c>
      <c r="H4" s="7">
        <f aca="true" t="shared" si="0" ref="H4:L17">P4-X4</f>
        <v>81</v>
      </c>
      <c r="I4" s="7">
        <f t="shared" si="0"/>
        <v>7</v>
      </c>
      <c r="J4" s="7">
        <f t="shared" si="0"/>
        <v>21</v>
      </c>
      <c r="K4" s="7">
        <f t="shared" si="0"/>
        <v>1</v>
      </c>
      <c r="L4" s="7">
        <f t="shared" si="0"/>
        <v>14</v>
      </c>
      <c r="M4" s="7">
        <f>I4+L4-K4</f>
        <v>20</v>
      </c>
      <c r="N4" s="7">
        <f aca="true" t="shared" si="1" ref="N4:N17">V4-AD4</f>
        <v>0</v>
      </c>
      <c r="O4" s="4">
        <f aca="true" t="shared" si="2" ref="O4:O17">R4/P4</f>
        <v>0.25925925925925924</v>
      </c>
      <c r="P4" s="1">
        <v>81</v>
      </c>
      <c r="Q4" s="1">
        <v>7</v>
      </c>
      <c r="R4" s="1">
        <v>21</v>
      </c>
      <c r="S4" s="1">
        <v>1</v>
      </c>
      <c r="T4" s="1">
        <v>14</v>
      </c>
      <c r="U4" s="1">
        <f aca="true" t="shared" si="3" ref="U4:U17">Q4+T4-S4</f>
        <v>20</v>
      </c>
      <c r="V4" s="1">
        <v>0</v>
      </c>
      <c r="W4" s="4" t="e">
        <f aca="true" t="shared" si="4" ref="W4:W17">Z4/X4</f>
        <v>#DIV/0!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f aca="true" t="shared" si="5" ref="AC4:AC17">Y4+AB4-AA4</f>
        <v>0</v>
      </c>
      <c r="AD4" s="1">
        <v>0</v>
      </c>
    </row>
    <row r="5" spans="1:30" ht="15">
      <c r="A5" s="40">
        <v>1</v>
      </c>
      <c r="B5" s="41">
        <v>2</v>
      </c>
      <c r="C5" s="40" t="s">
        <v>40</v>
      </c>
      <c r="D5" s="40" t="s">
        <v>14</v>
      </c>
      <c r="E5" s="40"/>
      <c r="F5" s="39" t="s">
        <v>78</v>
      </c>
      <c r="G5" s="11">
        <f aca="true" t="shared" si="6" ref="G5:G18">J5/H5</f>
        <v>0.3448275862068966</v>
      </c>
      <c r="H5" s="7">
        <f t="shared" si="0"/>
        <v>58</v>
      </c>
      <c r="I5" s="7">
        <f t="shared" si="0"/>
        <v>6</v>
      </c>
      <c r="J5" s="7">
        <f t="shared" si="0"/>
        <v>20</v>
      </c>
      <c r="K5" s="7">
        <f t="shared" si="0"/>
        <v>4</v>
      </c>
      <c r="L5" s="7">
        <f t="shared" si="0"/>
        <v>11</v>
      </c>
      <c r="M5" s="7">
        <f aca="true" t="shared" si="7" ref="M5:M16">I5+L5-K5</f>
        <v>13</v>
      </c>
      <c r="N5" s="7">
        <f t="shared" si="1"/>
        <v>0</v>
      </c>
      <c r="O5" s="4">
        <f t="shared" si="2"/>
        <v>0.3448275862068966</v>
      </c>
      <c r="P5" s="1">
        <v>58</v>
      </c>
      <c r="Q5" s="1">
        <v>6</v>
      </c>
      <c r="R5" s="1">
        <v>20</v>
      </c>
      <c r="S5" s="1">
        <v>4</v>
      </c>
      <c r="T5" s="1">
        <v>11</v>
      </c>
      <c r="U5" s="1">
        <f t="shared" si="3"/>
        <v>13</v>
      </c>
      <c r="V5" s="1">
        <v>0</v>
      </c>
      <c r="W5" s="4" t="e">
        <f t="shared" si="4"/>
        <v>#DIV/0!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f t="shared" si="5"/>
        <v>0</v>
      </c>
      <c r="AD5" s="1">
        <v>0</v>
      </c>
    </row>
    <row r="6" spans="1:30" ht="15">
      <c r="A6" s="40">
        <v>5</v>
      </c>
      <c r="B6" s="41">
        <v>3</v>
      </c>
      <c r="C6" s="40" t="s">
        <v>39</v>
      </c>
      <c r="D6" s="40" t="s">
        <v>15</v>
      </c>
      <c r="E6" s="40"/>
      <c r="F6" s="39" t="s">
        <v>79</v>
      </c>
      <c r="G6" s="11">
        <f t="shared" si="6"/>
        <v>0.27941176470588236</v>
      </c>
      <c r="H6" s="7">
        <f t="shared" si="0"/>
        <v>68</v>
      </c>
      <c r="I6" s="7">
        <f t="shared" si="0"/>
        <v>9</v>
      </c>
      <c r="J6" s="7">
        <f t="shared" si="0"/>
        <v>19</v>
      </c>
      <c r="K6" s="7">
        <f t="shared" si="0"/>
        <v>1</v>
      </c>
      <c r="L6" s="7">
        <f t="shared" si="0"/>
        <v>10</v>
      </c>
      <c r="M6" s="7">
        <f t="shared" si="7"/>
        <v>18</v>
      </c>
      <c r="N6" s="7">
        <f t="shared" si="1"/>
        <v>0</v>
      </c>
      <c r="O6" s="4">
        <f t="shared" si="2"/>
        <v>0.27941176470588236</v>
      </c>
      <c r="P6" s="1">
        <v>68</v>
      </c>
      <c r="Q6" s="1">
        <v>9</v>
      </c>
      <c r="R6" s="1">
        <v>19</v>
      </c>
      <c r="S6" s="1">
        <v>1</v>
      </c>
      <c r="T6" s="1">
        <v>10</v>
      </c>
      <c r="U6" s="1">
        <f t="shared" si="3"/>
        <v>18</v>
      </c>
      <c r="V6" s="1">
        <v>0</v>
      </c>
      <c r="W6" s="4" t="e">
        <f t="shared" si="4"/>
        <v>#DIV/0!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f t="shared" si="5"/>
        <v>0</v>
      </c>
      <c r="AD6" s="1">
        <v>0</v>
      </c>
    </row>
    <row r="7" spans="1:30" ht="15">
      <c r="A7" s="40">
        <v>16</v>
      </c>
      <c r="B7" s="41">
        <v>3</v>
      </c>
      <c r="C7" s="40" t="s">
        <v>40</v>
      </c>
      <c r="D7" s="40" t="s">
        <v>17</v>
      </c>
      <c r="E7" s="40"/>
      <c r="F7" s="39" t="s">
        <v>80</v>
      </c>
      <c r="G7" s="11">
        <f t="shared" si="6"/>
        <v>0.323943661971831</v>
      </c>
      <c r="H7" s="7">
        <f t="shared" si="0"/>
        <v>71</v>
      </c>
      <c r="I7" s="7">
        <f t="shared" si="0"/>
        <v>14</v>
      </c>
      <c r="J7" s="7">
        <f t="shared" si="0"/>
        <v>23</v>
      </c>
      <c r="K7" s="7">
        <f t="shared" si="0"/>
        <v>5</v>
      </c>
      <c r="L7" s="7">
        <f t="shared" si="0"/>
        <v>13</v>
      </c>
      <c r="M7" s="7">
        <f t="shared" si="7"/>
        <v>22</v>
      </c>
      <c r="N7" s="7">
        <f t="shared" si="1"/>
        <v>0</v>
      </c>
      <c r="O7" s="4">
        <f t="shared" si="2"/>
        <v>0.323943661971831</v>
      </c>
      <c r="P7" s="1">
        <v>71</v>
      </c>
      <c r="Q7" s="1">
        <v>14</v>
      </c>
      <c r="R7" s="1">
        <v>23</v>
      </c>
      <c r="S7" s="1">
        <v>5</v>
      </c>
      <c r="T7" s="1">
        <v>13</v>
      </c>
      <c r="U7" s="1">
        <f t="shared" si="3"/>
        <v>22</v>
      </c>
      <c r="V7" s="1">
        <v>0</v>
      </c>
      <c r="W7" s="4" t="e">
        <f t="shared" si="4"/>
        <v>#DIV/0!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f t="shared" si="5"/>
        <v>0</v>
      </c>
      <c r="AD7" s="1">
        <v>0</v>
      </c>
    </row>
    <row r="8" spans="1:30" ht="15">
      <c r="A8" s="40">
        <v>4</v>
      </c>
      <c r="B8" s="41">
        <v>3</v>
      </c>
      <c r="C8" s="40" t="s">
        <v>43</v>
      </c>
      <c r="D8" s="40" t="s">
        <v>71</v>
      </c>
      <c r="E8" s="40" t="s">
        <v>81</v>
      </c>
      <c r="F8" s="39" t="s">
        <v>82</v>
      </c>
      <c r="G8" s="11">
        <f t="shared" si="6"/>
        <v>0.18181818181818182</v>
      </c>
      <c r="H8" s="7">
        <f t="shared" si="0"/>
        <v>22</v>
      </c>
      <c r="I8" s="7">
        <f t="shared" si="0"/>
        <v>4</v>
      </c>
      <c r="J8" s="7">
        <f t="shared" si="0"/>
        <v>4</v>
      </c>
      <c r="K8" s="7">
        <f t="shared" si="0"/>
        <v>1</v>
      </c>
      <c r="L8" s="7">
        <f t="shared" si="0"/>
        <v>6</v>
      </c>
      <c r="M8" s="7">
        <f t="shared" si="7"/>
        <v>9</v>
      </c>
      <c r="N8" s="7">
        <f t="shared" si="1"/>
        <v>0</v>
      </c>
      <c r="O8" s="4">
        <f t="shared" si="2"/>
        <v>0.18181818181818182</v>
      </c>
      <c r="P8" s="1">
        <v>22</v>
      </c>
      <c r="Q8" s="1">
        <v>4</v>
      </c>
      <c r="R8" s="1">
        <v>4</v>
      </c>
      <c r="S8" s="1">
        <v>1</v>
      </c>
      <c r="T8" s="1">
        <v>6</v>
      </c>
      <c r="U8" s="1">
        <f t="shared" si="3"/>
        <v>9</v>
      </c>
      <c r="V8" s="1">
        <v>0</v>
      </c>
      <c r="W8" s="4" t="e">
        <f t="shared" si="4"/>
        <v>#DIV/0!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f t="shared" si="5"/>
        <v>0</v>
      </c>
      <c r="AD8" s="1">
        <v>0</v>
      </c>
    </row>
    <row r="9" spans="1:30" ht="15">
      <c r="A9" s="40">
        <v>12</v>
      </c>
      <c r="B9" s="41">
        <v>3</v>
      </c>
      <c r="C9" s="40" t="s">
        <v>39</v>
      </c>
      <c r="D9" s="40" t="s">
        <v>16</v>
      </c>
      <c r="E9" s="40"/>
      <c r="F9" s="39" t="s">
        <v>83</v>
      </c>
      <c r="G9" s="11">
        <f>J9/H9</f>
        <v>0.2823529411764706</v>
      </c>
      <c r="H9" s="7">
        <f t="shared" si="0"/>
        <v>85</v>
      </c>
      <c r="I9" s="7">
        <f t="shared" si="0"/>
        <v>11</v>
      </c>
      <c r="J9" s="7">
        <f t="shared" si="0"/>
        <v>24</v>
      </c>
      <c r="K9" s="7">
        <f t="shared" si="0"/>
        <v>2</v>
      </c>
      <c r="L9" s="7">
        <f t="shared" si="0"/>
        <v>9</v>
      </c>
      <c r="M9" s="7">
        <f>I9+L9-K9</f>
        <v>18</v>
      </c>
      <c r="N9" s="7">
        <f t="shared" si="1"/>
        <v>8</v>
      </c>
      <c r="O9" s="4">
        <f t="shared" si="2"/>
        <v>0.2823529411764706</v>
      </c>
      <c r="P9" s="1">
        <v>85</v>
      </c>
      <c r="Q9" s="1">
        <v>11</v>
      </c>
      <c r="R9" s="1">
        <v>24</v>
      </c>
      <c r="S9" s="1">
        <v>2</v>
      </c>
      <c r="T9" s="1">
        <v>9</v>
      </c>
      <c r="U9" s="1">
        <f t="shared" si="3"/>
        <v>18</v>
      </c>
      <c r="V9" s="1">
        <v>8</v>
      </c>
      <c r="W9" s="4" t="e">
        <f t="shared" si="4"/>
        <v>#DIV/0!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f t="shared" si="5"/>
        <v>0</v>
      </c>
      <c r="AD9" s="1">
        <v>0</v>
      </c>
    </row>
    <row r="10" spans="1:30" ht="15">
      <c r="A10" s="40">
        <v>25</v>
      </c>
      <c r="B10" s="41">
        <v>2</v>
      </c>
      <c r="C10" s="40" t="s">
        <v>52</v>
      </c>
      <c r="D10" s="40" t="s">
        <v>18</v>
      </c>
      <c r="E10" s="40"/>
      <c r="F10" s="39" t="s">
        <v>84</v>
      </c>
      <c r="G10" s="11">
        <f>J10/H10</f>
        <v>0.16346153846153846</v>
      </c>
      <c r="H10" s="7">
        <f t="shared" si="0"/>
        <v>104</v>
      </c>
      <c r="I10" s="7">
        <f t="shared" si="0"/>
        <v>11</v>
      </c>
      <c r="J10" s="7">
        <f t="shared" si="0"/>
        <v>17</v>
      </c>
      <c r="K10" s="7">
        <f t="shared" si="0"/>
        <v>4</v>
      </c>
      <c r="L10" s="7">
        <f t="shared" si="0"/>
        <v>13</v>
      </c>
      <c r="M10" s="7">
        <f>I10+L10-K10</f>
        <v>20</v>
      </c>
      <c r="N10" s="7">
        <f t="shared" si="1"/>
        <v>1</v>
      </c>
      <c r="O10" s="4">
        <f t="shared" si="2"/>
        <v>0.16346153846153846</v>
      </c>
      <c r="P10" s="1">
        <v>104</v>
      </c>
      <c r="Q10" s="1">
        <v>11</v>
      </c>
      <c r="R10" s="1">
        <v>17</v>
      </c>
      <c r="S10" s="1">
        <v>4</v>
      </c>
      <c r="T10" s="1">
        <v>13</v>
      </c>
      <c r="U10" s="1">
        <f t="shared" si="3"/>
        <v>20</v>
      </c>
      <c r="V10" s="1">
        <v>1</v>
      </c>
      <c r="W10" s="4" t="e">
        <f t="shared" si="4"/>
        <v>#DIV/0!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f t="shared" si="5"/>
        <v>0</v>
      </c>
      <c r="AD10" s="1">
        <v>0</v>
      </c>
    </row>
    <row r="11" spans="1:30" ht="15">
      <c r="A11" s="40">
        <v>17</v>
      </c>
      <c r="B11" s="41">
        <v>3</v>
      </c>
      <c r="C11" s="40" t="s">
        <v>44</v>
      </c>
      <c r="D11" s="40" t="s">
        <v>73</v>
      </c>
      <c r="E11" s="40" t="s">
        <v>18</v>
      </c>
      <c r="F11" s="39" t="s">
        <v>85</v>
      </c>
      <c r="G11" s="11">
        <f t="shared" si="6"/>
        <v>0.25510204081632654</v>
      </c>
      <c r="H11" s="7">
        <f t="shared" si="0"/>
        <v>98</v>
      </c>
      <c r="I11" s="7">
        <f t="shared" si="0"/>
        <v>15</v>
      </c>
      <c r="J11" s="7">
        <f t="shared" si="0"/>
        <v>25</v>
      </c>
      <c r="K11" s="7">
        <f t="shared" si="0"/>
        <v>1</v>
      </c>
      <c r="L11" s="7">
        <f t="shared" si="0"/>
        <v>9</v>
      </c>
      <c r="M11" s="7">
        <f t="shared" si="7"/>
        <v>23</v>
      </c>
      <c r="N11" s="7">
        <f t="shared" si="1"/>
        <v>5</v>
      </c>
      <c r="O11" s="4">
        <f t="shared" si="2"/>
        <v>0.25510204081632654</v>
      </c>
      <c r="P11" s="1">
        <v>98</v>
      </c>
      <c r="Q11" s="1">
        <v>15</v>
      </c>
      <c r="R11" s="1">
        <v>25</v>
      </c>
      <c r="S11" s="1">
        <v>1</v>
      </c>
      <c r="T11" s="1">
        <v>9</v>
      </c>
      <c r="U11" s="1">
        <f t="shared" si="3"/>
        <v>23</v>
      </c>
      <c r="V11" s="1">
        <v>5</v>
      </c>
      <c r="W11" s="4" t="e">
        <f t="shared" si="4"/>
        <v>#DIV/0!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f t="shared" si="5"/>
        <v>0</v>
      </c>
      <c r="AD11" s="1">
        <v>0</v>
      </c>
    </row>
    <row r="12" spans="1:30" ht="15">
      <c r="A12" s="40">
        <v>1</v>
      </c>
      <c r="B12" s="41">
        <v>2</v>
      </c>
      <c r="C12" s="40" t="s">
        <v>64</v>
      </c>
      <c r="D12" s="40" t="s">
        <v>19</v>
      </c>
      <c r="E12" s="40"/>
      <c r="F12" s="39" t="s">
        <v>86</v>
      </c>
      <c r="G12" s="11">
        <f t="shared" si="6"/>
        <v>0.3387096774193548</v>
      </c>
      <c r="H12" s="7">
        <f t="shared" si="0"/>
        <v>62</v>
      </c>
      <c r="I12" s="7">
        <f t="shared" si="0"/>
        <v>10</v>
      </c>
      <c r="J12" s="7">
        <f t="shared" si="0"/>
        <v>21</v>
      </c>
      <c r="K12" s="7">
        <f t="shared" si="0"/>
        <v>4</v>
      </c>
      <c r="L12" s="7">
        <f t="shared" si="0"/>
        <v>11</v>
      </c>
      <c r="M12" s="7">
        <f t="shared" si="7"/>
        <v>17</v>
      </c>
      <c r="N12" s="7">
        <f t="shared" si="1"/>
        <v>1</v>
      </c>
      <c r="O12" s="4">
        <f t="shared" si="2"/>
        <v>0.3387096774193548</v>
      </c>
      <c r="P12" s="1">
        <v>62</v>
      </c>
      <c r="Q12" s="1">
        <v>10</v>
      </c>
      <c r="R12" s="1">
        <v>21</v>
      </c>
      <c r="S12" s="1">
        <v>4</v>
      </c>
      <c r="T12" s="1">
        <v>11</v>
      </c>
      <c r="U12" s="1">
        <f>Q12+T12-S12</f>
        <v>17</v>
      </c>
      <c r="V12" s="1">
        <v>1</v>
      </c>
      <c r="W12" s="4" t="e">
        <f t="shared" si="4"/>
        <v>#DIV/0!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f t="shared" si="5"/>
        <v>0</v>
      </c>
      <c r="AD12" s="1">
        <v>0</v>
      </c>
    </row>
    <row r="13" spans="1:30" ht="15">
      <c r="A13" s="40">
        <v>38</v>
      </c>
      <c r="B13" s="41">
        <v>3</v>
      </c>
      <c r="C13" s="40" t="s">
        <v>42</v>
      </c>
      <c r="D13" s="40" t="s">
        <v>19</v>
      </c>
      <c r="E13" s="40"/>
      <c r="F13" s="39" t="s">
        <v>87</v>
      </c>
      <c r="G13" s="11">
        <f t="shared" si="6"/>
        <v>0.3404255319148936</v>
      </c>
      <c r="H13" s="7">
        <f t="shared" si="0"/>
        <v>94</v>
      </c>
      <c r="I13" s="7">
        <f t="shared" si="0"/>
        <v>15</v>
      </c>
      <c r="J13" s="7">
        <f t="shared" si="0"/>
        <v>32</v>
      </c>
      <c r="K13" s="7">
        <f t="shared" si="0"/>
        <v>4</v>
      </c>
      <c r="L13" s="7">
        <f t="shared" si="0"/>
        <v>18</v>
      </c>
      <c r="M13" s="7">
        <f t="shared" si="7"/>
        <v>29</v>
      </c>
      <c r="N13" s="7">
        <f t="shared" si="1"/>
        <v>0</v>
      </c>
      <c r="O13" s="4">
        <f t="shared" si="2"/>
        <v>0.3404255319148936</v>
      </c>
      <c r="P13" s="1">
        <v>94</v>
      </c>
      <c r="Q13" s="1">
        <v>15</v>
      </c>
      <c r="R13" s="1">
        <v>32</v>
      </c>
      <c r="S13" s="1">
        <v>4</v>
      </c>
      <c r="T13" s="1">
        <v>18</v>
      </c>
      <c r="U13" s="1">
        <f t="shared" si="3"/>
        <v>29</v>
      </c>
      <c r="V13" s="1">
        <v>0</v>
      </c>
      <c r="W13" s="4" t="e">
        <f t="shared" si="4"/>
        <v>#DIV/0!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f t="shared" si="5"/>
        <v>0</v>
      </c>
      <c r="AD13" s="1">
        <v>0</v>
      </c>
    </row>
    <row r="14" spans="1:30" ht="15">
      <c r="A14" s="40">
        <v>27</v>
      </c>
      <c r="B14" s="41">
        <v>3</v>
      </c>
      <c r="C14" s="40" t="s">
        <v>44</v>
      </c>
      <c r="D14" s="40" t="s">
        <v>19</v>
      </c>
      <c r="E14" s="40"/>
      <c r="F14" s="39" t="s">
        <v>88</v>
      </c>
      <c r="G14" s="11">
        <f t="shared" si="6"/>
        <v>0.3592233009708738</v>
      </c>
      <c r="H14" s="7">
        <f t="shared" si="0"/>
        <v>103</v>
      </c>
      <c r="I14" s="7">
        <f t="shared" si="0"/>
        <v>15</v>
      </c>
      <c r="J14" s="7">
        <f t="shared" si="0"/>
        <v>37</v>
      </c>
      <c r="K14" s="7">
        <f t="shared" si="0"/>
        <v>2</v>
      </c>
      <c r="L14" s="7">
        <f t="shared" si="0"/>
        <v>19</v>
      </c>
      <c r="M14" s="7">
        <f t="shared" si="7"/>
        <v>32</v>
      </c>
      <c r="N14" s="7">
        <f t="shared" si="1"/>
        <v>0</v>
      </c>
      <c r="O14" s="4">
        <f t="shared" si="2"/>
        <v>0.3592233009708738</v>
      </c>
      <c r="P14" s="1">
        <v>103</v>
      </c>
      <c r="Q14" s="1">
        <v>15</v>
      </c>
      <c r="R14" s="1">
        <v>37</v>
      </c>
      <c r="S14" s="1">
        <v>2</v>
      </c>
      <c r="T14" s="1">
        <v>19</v>
      </c>
      <c r="U14" s="1">
        <f t="shared" si="3"/>
        <v>32</v>
      </c>
      <c r="V14" s="1">
        <v>0</v>
      </c>
      <c r="W14" s="4" t="e">
        <f t="shared" si="4"/>
        <v>#DIV/0!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f t="shared" si="5"/>
        <v>0</v>
      </c>
      <c r="AD14" s="1">
        <v>0</v>
      </c>
    </row>
    <row r="15" spans="1:30" ht="15">
      <c r="A15" s="40">
        <v>7</v>
      </c>
      <c r="B15" s="41">
        <v>3</v>
      </c>
      <c r="C15" s="40" t="s">
        <v>44</v>
      </c>
      <c r="D15" s="40" t="s">
        <v>19</v>
      </c>
      <c r="E15" s="40"/>
      <c r="F15" s="39" t="s">
        <v>89</v>
      </c>
      <c r="G15" s="11">
        <f>J15/H15</f>
        <v>0.20454545454545456</v>
      </c>
      <c r="H15" s="7">
        <f t="shared" si="0"/>
        <v>44</v>
      </c>
      <c r="I15" s="7">
        <f t="shared" si="0"/>
        <v>6</v>
      </c>
      <c r="J15" s="7">
        <f t="shared" si="0"/>
        <v>9</v>
      </c>
      <c r="K15" s="7">
        <f t="shared" si="0"/>
        <v>0</v>
      </c>
      <c r="L15" s="7">
        <f t="shared" si="0"/>
        <v>5</v>
      </c>
      <c r="M15" s="7">
        <f>I15+L15-K15</f>
        <v>11</v>
      </c>
      <c r="N15" s="7">
        <f t="shared" si="1"/>
        <v>6</v>
      </c>
      <c r="O15" s="4">
        <f t="shared" si="2"/>
        <v>0.20454545454545456</v>
      </c>
      <c r="P15" s="1">
        <v>44</v>
      </c>
      <c r="Q15" s="1">
        <v>6</v>
      </c>
      <c r="R15" s="1">
        <v>9</v>
      </c>
      <c r="S15" s="1">
        <v>0</v>
      </c>
      <c r="T15" s="1">
        <v>5</v>
      </c>
      <c r="U15" s="1">
        <f t="shared" si="3"/>
        <v>11</v>
      </c>
      <c r="V15" s="1">
        <v>6</v>
      </c>
      <c r="W15" s="4" t="e">
        <f t="shared" si="4"/>
        <v>#DIV/0!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f t="shared" si="5"/>
        <v>0</v>
      </c>
      <c r="AD15" s="1">
        <v>0</v>
      </c>
    </row>
    <row r="16" spans="1:30" ht="15">
      <c r="A16" s="40">
        <v>2</v>
      </c>
      <c r="B16" s="41">
        <v>3</v>
      </c>
      <c r="C16" s="40" t="s">
        <v>43</v>
      </c>
      <c r="D16" s="40" t="s">
        <v>19</v>
      </c>
      <c r="E16" s="40"/>
      <c r="F16" s="39" t="s">
        <v>90</v>
      </c>
      <c r="G16" s="11">
        <f t="shared" si="6"/>
        <v>0.24</v>
      </c>
      <c r="H16" s="7">
        <f t="shared" si="0"/>
        <v>25</v>
      </c>
      <c r="I16" s="7">
        <f t="shared" si="0"/>
        <v>3</v>
      </c>
      <c r="J16" s="7">
        <f t="shared" si="0"/>
        <v>6</v>
      </c>
      <c r="K16" s="7">
        <f t="shared" si="0"/>
        <v>0</v>
      </c>
      <c r="L16" s="7">
        <f t="shared" si="0"/>
        <v>2</v>
      </c>
      <c r="M16" s="7">
        <f t="shared" si="7"/>
        <v>5</v>
      </c>
      <c r="N16" s="7">
        <f t="shared" si="1"/>
        <v>0</v>
      </c>
      <c r="O16" s="4">
        <f t="shared" si="2"/>
        <v>0.24</v>
      </c>
      <c r="P16" s="1">
        <v>25</v>
      </c>
      <c r="Q16" s="1">
        <v>3</v>
      </c>
      <c r="R16" s="1">
        <v>6</v>
      </c>
      <c r="S16" s="1">
        <v>0</v>
      </c>
      <c r="T16" s="1">
        <v>2</v>
      </c>
      <c r="U16" s="1">
        <f t="shared" si="3"/>
        <v>5</v>
      </c>
      <c r="V16" s="1">
        <v>0</v>
      </c>
      <c r="W16" s="4" t="e">
        <f t="shared" si="4"/>
        <v>#DIV/0!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f t="shared" si="5"/>
        <v>0</v>
      </c>
      <c r="AD16" s="1">
        <v>0</v>
      </c>
    </row>
    <row r="17" spans="1:30" ht="15.75" thickBot="1">
      <c r="A17" s="40">
        <v>10</v>
      </c>
      <c r="B17" s="41">
        <v>3</v>
      </c>
      <c r="C17" s="40" t="s">
        <v>41</v>
      </c>
      <c r="D17" s="40" t="s">
        <v>20</v>
      </c>
      <c r="E17" s="40"/>
      <c r="F17" s="39" t="s">
        <v>91</v>
      </c>
      <c r="G17" s="11">
        <f>J17/H17</f>
        <v>0.19230769230769232</v>
      </c>
      <c r="H17" s="7">
        <f t="shared" si="0"/>
        <v>78</v>
      </c>
      <c r="I17" s="7">
        <f t="shared" si="0"/>
        <v>4</v>
      </c>
      <c r="J17" s="7">
        <f t="shared" si="0"/>
        <v>15</v>
      </c>
      <c r="K17" s="7">
        <f t="shared" si="0"/>
        <v>3</v>
      </c>
      <c r="L17" s="7">
        <f t="shared" si="0"/>
        <v>9</v>
      </c>
      <c r="M17" s="7">
        <f>I17+L17-K17</f>
        <v>10</v>
      </c>
      <c r="N17" s="7">
        <f t="shared" si="1"/>
        <v>1</v>
      </c>
      <c r="O17" s="4">
        <f t="shared" si="2"/>
        <v>0.19230769230769232</v>
      </c>
      <c r="P17" s="1">
        <v>78</v>
      </c>
      <c r="Q17" s="1">
        <v>4</v>
      </c>
      <c r="R17" s="1">
        <v>15</v>
      </c>
      <c r="S17" s="1">
        <v>3</v>
      </c>
      <c r="T17" s="1">
        <v>9</v>
      </c>
      <c r="U17" s="1">
        <f t="shared" si="3"/>
        <v>10</v>
      </c>
      <c r="V17" s="1">
        <v>1</v>
      </c>
      <c r="W17" s="4" t="e">
        <f t="shared" si="4"/>
        <v>#DIV/0!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f t="shared" si="5"/>
        <v>0</v>
      </c>
      <c r="AD17" s="1">
        <v>0</v>
      </c>
    </row>
    <row r="18" spans="1:14" ht="15.75" thickBot="1">
      <c r="A18" s="7">
        <f>SUM(A4:A17)</f>
        <v>169</v>
      </c>
      <c r="B18" s="7"/>
      <c r="C18" s="7"/>
      <c r="D18" s="7"/>
      <c r="E18" s="7"/>
      <c r="F18" s="10"/>
      <c r="G18" s="14">
        <f t="shared" si="6"/>
        <v>0.27492447129909364</v>
      </c>
      <c r="H18" s="15">
        <f aca="true" t="shared" si="8" ref="H18:N18">SUM(H4:H17)</f>
        <v>993</v>
      </c>
      <c r="I18" s="15">
        <f t="shared" si="8"/>
        <v>130</v>
      </c>
      <c r="J18" s="15">
        <f t="shared" si="8"/>
        <v>273</v>
      </c>
      <c r="K18" s="15">
        <f t="shared" si="8"/>
        <v>32</v>
      </c>
      <c r="L18" s="15">
        <f t="shared" si="8"/>
        <v>149</v>
      </c>
      <c r="M18" s="15">
        <f t="shared" si="8"/>
        <v>247</v>
      </c>
      <c r="N18" s="16">
        <f t="shared" si="8"/>
        <v>22</v>
      </c>
    </row>
    <row r="19" spans="1:14" ht="15">
      <c r="A19" s="7"/>
      <c r="B19" s="7"/>
      <c r="C19" s="7"/>
      <c r="D19" s="7"/>
      <c r="E19" s="7"/>
      <c r="F19" s="10"/>
      <c r="G19" s="7"/>
      <c r="H19" s="7"/>
      <c r="I19" s="7"/>
      <c r="J19" s="7"/>
      <c r="K19" s="7"/>
      <c r="L19" s="7"/>
      <c r="M19" s="7"/>
      <c r="N19" s="7"/>
    </row>
    <row r="20" spans="1:30" s="3" customFormat="1" ht="14.25">
      <c r="A20" s="8" t="s">
        <v>0</v>
      </c>
      <c r="B20" s="8" t="s">
        <v>30</v>
      </c>
      <c r="C20" s="8" t="s">
        <v>38</v>
      </c>
      <c r="D20" s="8"/>
      <c r="E20" s="8"/>
      <c r="F20" s="9" t="s">
        <v>3</v>
      </c>
      <c r="G20" s="8" t="s">
        <v>21</v>
      </c>
      <c r="H20" s="8" t="s">
        <v>22</v>
      </c>
      <c r="I20" s="8" t="s">
        <v>23</v>
      </c>
      <c r="J20" s="8" t="s">
        <v>24</v>
      </c>
      <c r="K20" s="8" t="s">
        <v>25</v>
      </c>
      <c r="L20" s="8" t="s">
        <v>7</v>
      </c>
      <c r="M20" s="8" t="s">
        <v>26</v>
      </c>
      <c r="N20" s="8" t="s">
        <v>27</v>
      </c>
      <c r="O20" s="3" t="s">
        <v>21</v>
      </c>
      <c r="P20" s="3" t="s">
        <v>22</v>
      </c>
      <c r="Q20" s="3" t="s">
        <v>23</v>
      </c>
      <c r="R20" s="3" t="s">
        <v>24</v>
      </c>
      <c r="S20" s="3" t="s">
        <v>25</v>
      </c>
      <c r="T20" s="3" t="s">
        <v>7</v>
      </c>
      <c r="U20" s="3" t="s">
        <v>26</v>
      </c>
      <c r="V20" s="3" t="s">
        <v>27</v>
      </c>
      <c r="W20" s="3" t="s">
        <v>21</v>
      </c>
      <c r="X20" s="3" t="s">
        <v>22</v>
      </c>
      <c r="Y20" s="3" t="s">
        <v>23</v>
      </c>
      <c r="Z20" s="3" t="s">
        <v>24</v>
      </c>
      <c r="AA20" s="3" t="s">
        <v>25</v>
      </c>
      <c r="AB20" s="3" t="s">
        <v>7</v>
      </c>
      <c r="AC20" s="3" t="s">
        <v>26</v>
      </c>
      <c r="AD20" s="3" t="s">
        <v>27</v>
      </c>
    </row>
    <row r="21" spans="1:30" ht="15">
      <c r="A21" s="40">
        <v>10</v>
      </c>
      <c r="B21" s="41">
        <v>2</v>
      </c>
      <c r="C21" s="40" t="s">
        <v>41</v>
      </c>
      <c r="D21" s="40">
        <v>1</v>
      </c>
      <c r="E21" s="40"/>
      <c r="F21" s="39" t="s">
        <v>92</v>
      </c>
      <c r="G21" s="12">
        <f aca="true" t="shared" si="9" ref="G21:G30">M21/K21*9</f>
        <v>6</v>
      </c>
      <c r="H21" s="12">
        <f aca="true" t="shared" si="10" ref="H21:H30">(L21+N21)/K21</f>
        <v>1.25</v>
      </c>
      <c r="I21" s="7">
        <f aca="true" t="shared" si="11" ref="I21:N29">Q21-Y21</f>
        <v>0</v>
      </c>
      <c r="J21" s="7">
        <f t="shared" si="11"/>
        <v>3</v>
      </c>
      <c r="K21" s="13">
        <f t="shared" si="11"/>
        <v>12</v>
      </c>
      <c r="L21" s="7">
        <f t="shared" si="11"/>
        <v>10</v>
      </c>
      <c r="M21" s="7">
        <f t="shared" si="11"/>
        <v>8</v>
      </c>
      <c r="N21" s="7">
        <f t="shared" si="11"/>
        <v>5</v>
      </c>
      <c r="O21" s="5">
        <f aca="true" t="shared" si="12" ref="O21:O28">U21/S21*9</f>
        <v>6</v>
      </c>
      <c r="P21" s="5">
        <f aca="true" t="shared" si="13" ref="P21:P28">(T21+V21)/S21</f>
        <v>1.25</v>
      </c>
      <c r="Q21" s="1">
        <v>0</v>
      </c>
      <c r="R21" s="1">
        <v>3</v>
      </c>
      <c r="S21" s="34">
        <v>12</v>
      </c>
      <c r="T21" s="1">
        <v>10</v>
      </c>
      <c r="U21" s="1">
        <v>8</v>
      </c>
      <c r="V21" s="1">
        <v>5</v>
      </c>
      <c r="W21" s="5" t="e">
        <f aca="true" t="shared" si="14" ref="W21:W28">AC21/AA21*9</f>
        <v>#DIV/0!</v>
      </c>
      <c r="X21" s="5" t="e">
        <f aca="true" t="shared" si="15" ref="X21:X28">(AB21+AD21)/AA21</f>
        <v>#DIV/0!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</row>
    <row r="22" spans="1:30" ht="15">
      <c r="A22" s="40">
        <v>22</v>
      </c>
      <c r="B22" s="41">
        <v>2</v>
      </c>
      <c r="C22" s="40" t="s">
        <v>58</v>
      </c>
      <c r="D22" s="40">
        <v>2</v>
      </c>
      <c r="E22" s="40"/>
      <c r="F22" s="39" t="s">
        <v>93</v>
      </c>
      <c r="G22" s="12">
        <f t="shared" si="9"/>
        <v>4.887931034482759</v>
      </c>
      <c r="H22" s="12">
        <f t="shared" si="10"/>
        <v>1.5</v>
      </c>
      <c r="I22" s="7">
        <f t="shared" si="11"/>
        <v>0</v>
      </c>
      <c r="J22" s="7">
        <f t="shared" si="11"/>
        <v>0</v>
      </c>
      <c r="K22" s="13">
        <f t="shared" si="11"/>
        <v>38.666666666666664</v>
      </c>
      <c r="L22" s="7">
        <f t="shared" si="11"/>
        <v>49</v>
      </c>
      <c r="M22" s="7">
        <f t="shared" si="11"/>
        <v>21</v>
      </c>
      <c r="N22" s="7">
        <f t="shared" si="11"/>
        <v>9</v>
      </c>
      <c r="O22" s="5">
        <f t="shared" si="12"/>
        <v>4.887931034482759</v>
      </c>
      <c r="P22" s="5">
        <f t="shared" si="13"/>
        <v>1.5</v>
      </c>
      <c r="Q22" s="1">
        <v>0</v>
      </c>
      <c r="R22" s="1">
        <v>0</v>
      </c>
      <c r="S22" s="34">
        <v>38.666666666666664</v>
      </c>
      <c r="T22" s="1">
        <v>49</v>
      </c>
      <c r="U22" s="1">
        <v>21</v>
      </c>
      <c r="V22" s="1">
        <v>9</v>
      </c>
      <c r="W22" s="5" t="e">
        <f t="shared" si="14"/>
        <v>#DIV/0!</v>
      </c>
      <c r="X22" s="5" t="e">
        <f t="shared" si="15"/>
        <v>#DIV/0!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</row>
    <row r="23" spans="1:30" ht="15">
      <c r="A23" s="40">
        <v>22</v>
      </c>
      <c r="B23" s="41">
        <v>3</v>
      </c>
      <c r="C23" s="40" t="s">
        <v>43</v>
      </c>
      <c r="D23" s="40">
        <v>3</v>
      </c>
      <c r="E23" s="40"/>
      <c r="F23" s="39" t="s">
        <v>94</v>
      </c>
      <c r="G23" s="12">
        <f t="shared" si="9"/>
        <v>4.021276595744681</v>
      </c>
      <c r="H23" s="12">
        <f t="shared" si="10"/>
        <v>1.372340425531915</v>
      </c>
      <c r="I23" s="7">
        <f t="shared" si="11"/>
        <v>2</v>
      </c>
      <c r="J23" s="7">
        <f t="shared" si="11"/>
        <v>0</v>
      </c>
      <c r="K23" s="13">
        <f t="shared" si="11"/>
        <v>31.333333333333332</v>
      </c>
      <c r="L23" s="7">
        <f t="shared" si="11"/>
        <v>26</v>
      </c>
      <c r="M23" s="7">
        <f t="shared" si="11"/>
        <v>14</v>
      </c>
      <c r="N23" s="7">
        <f t="shared" si="11"/>
        <v>17</v>
      </c>
      <c r="O23" s="5">
        <f t="shared" si="12"/>
        <v>4.021276595744681</v>
      </c>
      <c r="P23" s="5">
        <f t="shared" si="13"/>
        <v>1.372340425531915</v>
      </c>
      <c r="Q23" s="1">
        <v>2</v>
      </c>
      <c r="R23" s="1">
        <v>0</v>
      </c>
      <c r="S23" s="34">
        <v>31.333333333333332</v>
      </c>
      <c r="T23" s="1">
        <v>26</v>
      </c>
      <c r="U23" s="1">
        <v>14</v>
      </c>
      <c r="V23" s="1">
        <v>17</v>
      </c>
      <c r="W23" s="5" t="e">
        <f t="shared" si="14"/>
        <v>#DIV/0!</v>
      </c>
      <c r="X23" s="5" t="e">
        <f t="shared" si="15"/>
        <v>#DIV/0!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</row>
    <row r="24" spans="1:30" ht="15">
      <c r="A24" s="40">
        <v>15</v>
      </c>
      <c r="B24" s="41">
        <v>3</v>
      </c>
      <c r="C24" s="40" t="s">
        <v>43</v>
      </c>
      <c r="D24" s="40">
        <v>4</v>
      </c>
      <c r="E24" s="40"/>
      <c r="F24" s="39" t="s">
        <v>95</v>
      </c>
      <c r="G24" s="12">
        <f t="shared" si="9"/>
        <v>4.5</v>
      </c>
      <c r="H24" s="12">
        <f t="shared" si="10"/>
        <v>1.40625</v>
      </c>
      <c r="I24" s="7">
        <f t="shared" si="11"/>
        <v>1</v>
      </c>
      <c r="J24" s="7">
        <f t="shared" si="11"/>
        <v>0</v>
      </c>
      <c r="K24" s="13">
        <f t="shared" si="11"/>
        <v>32</v>
      </c>
      <c r="L24" s="7">
        <f t="shared" si="11"/>
        <v>35</v>
      </c>
      <c r="M24" s="7">
        <f t="shared" si="11"/>
        <v>16</v>
      </c>
      <c r="N24" s="7">
        <f t="shared" si="11"/>
        <v>10</v>
      </c>
      <c r="O24" s="5">
        <f t="shared" si="12"/>
        <v>4.5</v>
      </c>
      <c r="P24" s="5">
        <f t="shared" si="13"/>
        <v>1.40625</v>
      </c>
      <c r="Q24" s="1">
        <v>1</v>
      </c>
      <c r="R24" s="1">
        <v>0</v>
      </c>
      <c r="S24" s="34">
        <v>32</v>
      </c>
      <c r="T24" s="1">
        <v>35</v>
      </c>
      <c r="U24" s="1">
        <v>16</v>
      </c>
      <c r="V24" s="1">
        <v>10</v>
      </c>
      <c r="W24" s="5" t="e">
        <f t="shared" si="14"/>
        <v>#DIV/0!</v>
      </c>
      <c r="X24" s="5" t="e">
        <f t="shared" si="15"/>
        <v>#DIV/0!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</row>
    <row r="25" spans="1:30" ht="15">
      <c r="A25" s="40">
        <v>6</v>
      </c>
      <c r="B25" s="41">
        <v>3</v>
      </c>
      <c r="C25" s="40" t="s">
        <v>51</v>
      </c>
      <c r="D25" s="40">
        <v>5</v>
      </c>
      <c r="E25" s="40"/>
      <c r="F25" s="39" t="s">
        <v>96</v>
      </c>
      <c r="G25" s="12">
        <f t="shared" si="9"/>
        <v>5.881188118811881</v>
      </c>
      <c r="H25" s="12">
        <f t="shared" si="10"/>
        <v>1.3366336633663367</v>
      </c>
      <c r="I25" s="7">
        <f t="shared" si="11"/>
        <v>0</v>
      </c>
      <c r="J25" s="7">
        <f t="shared" si="11"/>
        <v>0</v>
      </c>
      <c r="K25" s="13">
        <f t="shared" si="11"/>
        <v>33.666666666666664</v>
      </c>
      <c r="L25" s="7">
        <f t="shared" si="11"/>
        <v>40</v>
      </c>
      <c r="M25" s="7">
        <f t="shared" si="11"/>
        <v>22</v>
      </c>
      <c r="N25" s="7">
        <f t="shared" si="11"/>
        <v>5</v>
      </c>
      <c r="O25" s="5">
        <f t="shared" si="12"/>
        <v>5.881188118811881</v>
      </c>
      <c r="P25" s="5">
        <f t="shared" si="13"/>
        <v>1.3366336633663367</v>
      </c>
      <c r="Q25" s="1">
        <v>0</v>
      </c>
      <c r="R25" s="1">
        <v>0</v>
      </c>
      <c r="S25" s="34">
        <v>33.666666666666664</v>
      </c>
      <c r="T25" s="1">
        <v>40</v>
      </c>
      <c r="U25" s="1">
        <v>22</v>
      </c>
      <c r="V25" s="1">
        <v>5</v>
      </c>
      <c r="W25" s="5" t="e">
        <f t="shared" si="14"/>
        <v>#DIV/0!</v>
      </c>
      <c r="X25" s="5" t="e">
        <f t="shared" si="15"/>
        <v>#DIV/0!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</row>
    <row r="26" spans="1:30" ht="15">
      <c r="A26" s="40">
        <v>1</v>
      </c>
      <c r="B26" s="41">
        <v>3</v>
      </c>
      <c r="C26" s="40" t="s">
        <v>39</v>
      </c>
      <c r="D26" s="40">
        <v>6</v>
      </c>
      <c r="E26" s="40"/>
      <c r="F26" s="39" t="s">
        <v>97</v>
      </c>
      <c r="G26" s="12">
        <f t="shared" si="9"/>
        <v>6.456521739130435</v>
      </c>
      <c r="H26" s="12">
        <f t="shared" si="10"/>
        <v>1.108695652173913</v>
      </c>
      <c r="I26" s="7">
        <f t="shared" si="11"/>
        <v>0</v>
      </c>
      <c r="J26" s="7">
        <f t="shared" si="11"/>
        <v>0</v>
      </c>
      <c r="K26" s="13">
        <f t="shared" si="11"/>
        <v>15.333333333333334</v>
      </c>
      <c r="L26" s="7">
        <f t="shared" si="11"/>
        <v>12</v>
      </c>
      <c r="M26" s="7">
        <f t="shared" si="11"/>
        <v>11</v>
      </c>
      <c r="N26" s="7">
        <f t="shared" si="11"/>
        <v>5</v>
      </c>
      <c r="O26" s="5">
        <f t="shared" si="12"/>
        <v>6.456521739130435</v>
      </c>
      <c r="P26" s="5">
        <f t="shared" si="13"/>
        <v>1.108695652173913</v>
      </c>
      <c r="Q26" s="1">
        <v>0</v>
      </c>
      <c r="R26" s="1">
        <v>0</v>
      </c>
      <c r="S26" s="34">
        <v>15.333333333333334</v>
      </c>
      <c r="T26" s="1">
        <v>12</v>
      </c>
      <c r="U26" s="1">
        <v>11</v>
      </c>
      <c r="V26" s="1">
        <v>5</v>
      </c>
      <c r="W26" s="5" t="e">
        <f t="shared" si="14"/>
        <v>#DIV/0!</v>
      </c>
      <c r="X26" s="5" t="e">
        <f t="shared" si="15"/>
        <v>#DIV/0!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</row>
    <row r="27" spans="1:30" ht="15">
      <c r="A27" s="40">
        <v>4</v>
      </c>
      <c r="B27" s="41">
        <v>3</v>
      </c>
      <c r="C27" s="40" t="s">
        <v>42</v>
      </c>
      <c r="D27" s="40">
        <v>7</v>
      </c>
      <c r="E27" s="40"/>
      <c r="F27" s="39" t="s">
        <v>98</v>
      </c>
      <c r="G27" s="12">
        <f t="shared" si="9"/>
        <v>12.461538461538463</v>
      </c>
      <c r="H27" s="12">
        <f t="shared" si="10"/>
        <v>3.230769230769231</v>
      </c>
      <c r="I27" s="7">
        <f t="shared" si="11"/>
        <v>0</v>
      </c>
      <c r="J27" s="7">
        <f t="shared" si="11"/>
        <v>0</v>
      </c>
      <c r="K27" s="13">
        <f t="shared" si="11"/>
        <v>4.333333333333333</v>
      </c>
      <c r="L27" s="7">
        <f t="shared" si="11"/>
        <v>11</v>
      </c>
      <c r="M27" s="7">
        <f t="shared" si="11"/>
        <v>6</v>
      </c>
      <c r="N27" s="7">
        <f t="shared" si="11"/>
        <v>3</v>
      </c>
      <c r="O27" s="5">
        <f t="shared" si="12"/>
        <v>12.461538461538463</v>
      </c>
      <c r="P27" s="5">
        <f t="shared" si="13"/>
        <v>3.230769230769231</v>
      </c>
      <c r="Q27" s="1">
        <v>0</v>
      </c>
      <c r="R27" s="1">
        <v>0</v>
      </c>
      <c r="S27" s="34">
        <v>4.333333333333333</v>
      </c>
      <c r="T27" s="1">
        <v>11</v>
      </c>
      <c r="U27" s="1">
        <v>6</v>
      </c>
      <c r="V27" s="1">
        <v>3</v>
      </c>
      <c r="W27" s="5" t="e">
        <f t="shared" si="14"/>
        <v>#DIV/0!</v>
      </c>
      <c r="X27" s="5" t="e">
        <f t="shared" si="15"/>
        <v>#DIV/0!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</row>
    <row r="28" spans="1:30" ht="15">
      <c r="A28" s="40">
        <v>7</v>
      </c>
      <c r="B28" s="41">
        <v>3</v>
      </c>
      <c r="C28" s="40" t="s">
        <v>58</v>
      </c>
      <c r="D28" s="40">
        <v>8</v>
      </c>
      <c r="E28" s="40"/>
      <c r="F28" s="39" t="s">
        <v>99</v>
      </c>
      <c r="G28" s="12">
        <f t="shared" si="9"/>
        <v>6.352941176470589</v>
      </c>
      <c r="H28" s="12">
        <f t="shared" si="10"/>
        <v>1.5882352941176472</v>
      </c>
      <c r="I28" s="7">
        <f t="shared" si="11"/>
        <v>1</v>
      </c>
      <c r="J28" s="7">
        <f t="shared" si="11"/>
        <v>0</v>
      </c>
      <c r="K28" s="13">
        <f t="shared" si="11"/>
        <v>28.333333333333332</v>
      </c>
      <c r="L28" s="7">
        <f t="shared" si="11"/>
        <v>40</v>
      </c>
      <c r="M28" s="7">
        <f t="shared" si="11"/>
        <v>20</v>
      </c>
      <c r="N28" s="7">
        <f t="shared" si="11"/>
        <v>5</v>
      </c>
      <c r="O28" s="5">
        <f t="shared" si="12"/>
        <v>6.352941176470589</v>
      </c>
      <c r="P28" s="5">
        <f t="shared" si="13"/>
        <v>1.5882352941176472</v>
      </c>
      <c r="Q28" s="1">
        <v>1</v>
      </c>
      <c r="R28" s="1">
        <v>0</v>
      </c>
      <c r="S28" s="34">
        <v>28.333333333333332</v>
      </c>
      <c r="T28" s="1">
        <v>40</v>
      </c>
      <c r="U28" s="1">
        <v>20</v>
      </c>
      <c r="V28" s="1">
        <v>5</v>
      </c>
      <c r="W28" s="5" t="e">
        <f t="shared" si="14"/>
        <v>#DIV/0!</v>
      </c>
      <c r="X28" s="5" t="e">
        <f t="shared" si="15"/>
        <v>#DIV/0!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</row>
    <row r="29" spans="1:30" ht="15.75" thickBot="1">
      <c r="A29" s="40">
        <v>1</v>
      </c>
      <c r="B29" s="41">
        <v>3</v>
      </c>
      <c r="C29" s="40" t="s">
        <v>52</v>
      </c>
      <c r="D29" s="40">
        <v>9</v>
      </c>
      <c r="E29" s="40"/>
      <c r="F29" s="39" t="s">
        <v>100</v>
      </c>
      <c r="G29" s="12" t="e">
        <f t="shared" si="9"/>
        <v>#DIV/0!</v>
      </c>
      <c r="H29" s="12" t="e">
        <f t="shared" si="10"/>
        <v>#DIV/0!</v>
      </c>
      <c r="I29" s="7">
        <f t="shared" si="11"/>
        <v>0</v>
      </c>
      <c r="J29" s="7">
        <f t="shared" si="11"/>
        <v>0</v>
      </c>
      <c r="K29" s="13">
        <f t="shared" si="11"/>
        <v>0</v>
      </c>
      <c r="L29" s="7">
        <f t="shared" si="11"/>
        <v>0</v>
      </c>
      <c r="M29" s="7">
        <f t="shared" si="11"/>
        <v>0</v>
      </c>
      <c r="N29" s="7">
        <f t="shared" si="11"/>
        <v>0</v>
      </c>
      <c r="O29" s="5" t="e">
        <f>U29/S29*9</f>
        <v>#DIV/0!</v>
      </c>
      <c r="P29" s="5" t="e">
        <f>(T29+V29)/S29</f>
        <v>#DIV/0!</v>
      </c>
      <c r="Q29" s="1">
        <v>0</v>
      </c>
      <c r="R29" s="1">
        <v>0</v>
      </c>
      <c r="S29" s="34">
        <v>0</v>
      </c>
      <c r="T29" s="1">
        <v>0</v>
      </c>
      <c r="U29" s="1">
        <v>0</v>
      </c>
      <c r="V29" s="1">
        <v>0</v>
      </c>
      <c r="W29" s="5" t="e">
        <f>AC29/AA29*9</f>
        <v>#DIV/0!</v>
      </c>
      <c r="X29" s="5" t="e">
        <f>(AB29+AD29)/AA29</f>
        <v>#DIV/0!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</row>
    <row r="30" spans="1:14" ht="15.75" thickBot="1">
      <c r="A30" s="7">
        <f>SUM(A21:A29)</f>
        <v>88</v>
      </c>
      <c r="B30" s="7"/>
      <c r="C30" s="7"/>
      <c r="D30" s="7"/>
      <c r="E30" s="7"/>
      <c r="F30" s="10"/>
      <c r="G30" s="17">
        <f t="shared" si="9"/>
        <v>5.427597955706984</v>
      </c>
      <c r="H30" s="18">
        <f t="shared" si="10"/>
        <v>1.441226575809199</v>
      </c>
      <c r="I30" s="15">
        <f aca="true" t="shared" si="16" ref="I30:N30">SUM(I21:I29)</f>
        <v>4</v>
      </c>
      <c r="J30" s="15">
        <f t="shared" si="16"/>
        <v>3</v>
      </c>
      <c r="K30" s="19">
        <f t="shared" si="16"/>
        <v>195.66666666666669</v>
      </c>
      <c r="L30" s="15">
        <f t="shared" si="16"/>
        <v>223</v>
      </c>
      <c r="M30" s="15">
        <f t="shared" si="16"/>
        <v>118</v>
      </c>
      <c r="N30" s="16">
        <f t="shared" si="16"/>
        <v>59</v>
      </c>
    </row>
    <row r="31" spans="1:14" ht="15">
      <c r="A31" s="7">
        <f>A18+A30</f>
        <v>257</v>
      </c>
      <c r="B31" s="7"/>
      <c r="C31" s="7"/>
      <c r="D31" s="7"/>
      <c r="E31" s="7"/>
      <c r="F31" s="10"/>
      <c r="G31" s="7"/>
      <c r="H31" s="7"/>
      <c r="I31" s="7"/>
      <c r="J31" s="7"/>
      <c r="K31" s="7"/>
      <c r="L31" s="7"/>
      <c r="M31" s="7"/>
      <c r="N31" s="7"/>
    </row>
    <row r="32" spans="1:14" ht="15">
      <c r="A32" s="7"/>
      <c r="B32" s="7"/>
      <c r="C32" s="7"/>
      <c r="D32" s="7"/>
      <c r="E32" s="7"/>
      <c r="F32" s="9" t="s">
        <v>28</v>
      </c>
      <c r="G32" s="7"/>
      <c r="H32" s="7"/>
      <c r="I32" s="7"/>
      <c r="J32" s="7"/>
      <c r="K32" s="7"/>
      <c r="L32" s="7"/>
      <c r="M32" s="7"/>
      <c r="N32" s="7"/>
    </row>
    <row r="33" spans="2:6" s="7" customFormat="1" ht="15">
      <c r="B33" s="37"/>
      <c r="F33" s="10"/>
    </row>
    <row r="34" spans="1:14" ht="15">
      <c r="A34" s="7"/>
      <c r="B34" s="7"/>
      <c r="C34" s="7"/>
      <c r="D34" s="7"/>
      <c r="E34" s="7"/>
      <c r="F34" s="10"/>
      <c r="G34" s="7"/>
      <c r="H34" s="7"/>
      <c r="I34" s="7"/>
      <c r="J34" s="7"/>
      <c r="K34" s="7"/>
      <c r="L34" s="7"/>
      <c r="M34" s="7"/>
      <c r="N34" s="7"/>
    </row>
    <row r="35" spans="1:14" ht="15">
      <c r="A35" s="8" t="s">
        <v>0</v>
      </c>
      <c r="B35" s="8" t="s">
        <v>30</v>
      </c>
      <c r="C35" s="8" t="s">
        <v>38</v>
      </c>
      <c r="D35" s="8" t="s">
        <v>1</v>
      </c>
      <c r="E35" s="7"/>
      <c r="F35" s="9" t="s">
        <v>29</v>
      </c>
      <c r="G35" s="7"/>
      <c r="H35" s="7"/>
      <c r="I35" s="7"/>
      <c r="J35" s="7"/>
      <c r="K35" s="7"/>
      <c r="L35" s="7"/>
      <c r="M35" s="7"/>
      <c r="N35" s="7"/>
    </row>
    <row r="36" spans="1:14" ht="15">
      <c r="A36" s="40"/>
      <c r="B36" s="41">
        <v>2</v>
      </c>
      <c r="C36" s="40" t="s">
        <v>51</v>
      </c>
      <c r="D36" s="40" t="s">
        <v>18</v>
      </c>
      <c r="E36" s="40"/>
      <c r="F36" s="39" t="s">
        <v>101</v>
      </c>
      <c r="G36" s="7">
        <v>1</v>
      </c>
      <c r="H36" s="7"/>
      <c r="I36" s="7"/>
      <c r="J36" s="7"/>
      <c r="K36" s="7"/>
      <c r="L36" s="7"/>
      <c r="M36" s="7"/>
      <c r="N36" s="7"/>
    </row>
    <row r="37" spans="1:14" ht="15">
      <c r="A37" s="40"/>
      <c r="B37" s="41">
        <v>3</v>
      </c>
      <c r="C37" s="40" t="s">
        <v>44</v>
      </c>
      <c r="D37" s="40" t="s">
        <v>16</v>
      </c>
      <c r="E37" s="40"/>
      <c r="F37" s="39" t="s">
        <v>102</v>
      </c>
      <c r="G37" s="7">
        <v>2</v>
      </c>
      <c r="H37" s="7"/>
      <c r="I37" s="7"/>
      <c r="J37" s="7"/>
      <c r="K37" s="7"/>
      <c r="L37" s="7"/>
      <c r="M37" s="7"/>
      <c r="N37" s="7"/>
    </row>
    <row r="38" spans="1:14" ht="15">
      <c r="A38" s="40"/>
      <c r="B38" s="41">
        <v>3</v>
      </c>
      <c r="C38" s="40" t="s">
        <v>41</v>
      </c>
      <c r="D38" s="40" t="s">
        <v>45</v>
      </c>
      <c r="E38" s="40"/>
      <c r="F38" s="39" t="s">
        <v>103</v>
      </c>
      <c r="G38" s="7">
        <v>3</v>
      </c>
      <c r="H38" s="7"/>
      <c r="I38" s="7"/>
      <c r="J38" s="7"/>
      <c r="K38" s="7"/>
      <c r="L38" s="7"/>
      <c r="M38" s="7"/>
      <c r="N38" s="7"/>
    </row>
    <row r="39" spans="1:14" ht="15">
      <c r="A39" s="40"/>
      <c r="B39" s="41">
        <v>3</v>
      </c>
      <c r="C39" s="40" t="s">
        <v>39</v>
      </c>
      <c r="D39" s="40" t="s">
        <v>45</v>
      </c>
      <c r="E39" s="40"/>
      <c r="F39" s="39" t="s">
        <v>104</v>
      </c>
      <c r="G39" s="7">
        <v>4</v>
      </c>
      <c r="H39" s="7"/>
      <c r="I39" s="7"/>
      <c r="J39" s="7"/>
      <c r="K39" s="7"/>
      <c r="L39" s="7"/>
      <c r="M39" s="7"/>
      <c r="N39" s="7"/>
    </row>
    <row r="40" spans="1:14" ht="15">
      <c r="A40" s="40"/>
      <c r="B40" s="41">
        <v>3</v>
      </c>
      <c r="C40" s="40" t="s">
        <v>41</v>
      </c>
      <c r="D40" s="40" t="s">
        <v>19</v>
      </c>
      <c r="E40" s="40"/>
      <c r="F40" s="39" t="s">
        <v>105</v>
      </c>
      <c r="G40" s="7">
        <v>5</v>
      </c>
      <c r="H40" s="7"/>
      <c r="I40" s="7"/>
      <c r="J40" s="7"/>
      <c r="K40" s="7"/>
      <c r="L40" s="7"/>
      <c r="M40" s="7"/>
      <c r="N40" s="7"/>
    </row>
    <row r="41" spans="1:14" ht="15">
      <c r="A41" s="40"/>
      <c r="B41" s="41">
        <v>3</v>
      </c>
      <c r="C41" s="40" t="s">
        <v>40</v>
      </c>
      <c r="D41" s="40" t="s">
        <v>45</v>
      </c>
      <c r="E41" s="40"/>
      <c r="F41" s="39" t="s">
        <v>106</v>
      </c>
      <c r="G41" s="7">
        <v>6</v>
      </c>
      <c r="H41" s="7"/>
      <c r="I41" s="7"/>
      <c r="J41" s="7"/>
      <c r="K41" s="7"/>
      <c r="L41" s="7"/>
      <c r="M41" s="7"/>
      <c r="N41" s="7"/>
    </row>
    <row r="42" spans="1:14" ht="15">
      <c r="A42" s="40"/>
      <c r="B42" s="41">
        <v>3</v>
      </c>
      <c r="C42" s="40" t="s">
        <v>58</v>
      </c>
      <c r="D42" s="40" t="s">
        <v>45</v>
      </c>
      <c r="E42" s="40"/>
      <c r="F42" s="39" t="s">
        <v>107</v>
      </c>
      <c r="G42" s="7">
        <v>7</v>
      </c>
      <c r="H42" s="7"/>
      <c r="I42" s="7"/>
      <c r="J42" s="7"/>
      <c r="K42" s="7"/>
      <c r="L42" s="7"/>
      <c r="M42" s="7"/>
      <c r="N42" s="7"/>
    </row>
    <row r="43" spans="1:14" ht="15">
      <c r="A43" s="40"/>
      <c r="B43" s="41">
        <v>3</v>
      </c>
      <c r="C43" s="40" t="s">
        <v>41</v>
      </c>
      <c r="D43" s="40" t="s">
        <v>19</v>
      </c>
      <c r="E43" s="40"/>
      <c r="F43" s="39" t="s">
        <v>108</v>
      </c>
      <c r="G43" s="7">
        <v>8</v>
      </c>
      <c r="H43" s="7"/>
      <c r="I43" s="7"/>
      <c r="J43" s="7"/>
      <c r="K43" s="7"/>
      <c r="L43" s="7"/>
      <c r="M43" s="7"/>
      <c r="N43" s="7"/>
    </row>
    <row r="44" spans="1:7" ht="15">
      <c r="A44" s="40"/>
      <c r="B44" s="41">
        <v>3</v>
      </c>
      <c r="C44" s="40" t="s">
        <v>58</v>
      </c>
      <c r="D44" s="40" t="s">
        <v>19</v>
      </c>
      <c r="E44" s="40"/>
      <c r="F44" s="39" t="s">
        <v>109</v>
      </c>
      <c r="G44" s="7">
        <v>9</v>
      </c>
    </row>
    <row r="45" spans="1:7" ht="15">
      <c r="A45" s="40"/>
      <c r="B45" s="41">
        <v>3</v>
      </c>
      <c r="C45" s="40" t="s">
        <v>39</v>
      </c>
      <c r="D45" s="40" t="s">
        <v>45</v>
      </c>
      <c r="E45" s="40"/>
      <c r="F45" s="39" t="s">
        <v>110</v>
      </c>
      <c r="G45" s="7">
        <v>10</v>
      </c>
    </row>
    <row r="46" spans="1:7" ht="15">
      <c r="A46" s="40"/>
      <c r="B46" s="41">
        <v>3</v>
      </c>
      <c r="C46" s="40" t="s">
        <v>52</v>
      </c>
      <c r="D46" s="40" t="s">
        <v>45</v>
      </c>
      <c r="E46" s="40"/>
      <c r="F46" s="39" t="s">
        <v>111</v>
      </c>
      <c r="G46" s="7">
        <v>11</v>
      </c>
    </row>
    <row r="47" spans="1:7" ht="15">
      <c r="A47" s="40"/>
      <c r="B47" s="41">
        <v>3</v>
      </c>
      <c r="C47" s="40" t="s">
        <v>58</v>
      </c>
      <c r="D47" s="40" t="s">
        <v>45</v>
      </c>
      <c r="E47" s="40"/>
      <c r="F47" s="39" t="s">
        <v>112</v>
      </c>
      <c r="G47" s="7">
        <v>12</v>
      </c>
    </row>
    <row r="48" spans="1:7" ht="15">
      <c r="A48" s="40"/>
      <c r="B48" s="41">
        <v>3</v>
      </c>
      <c r="C48" s="40" t="s">
        <v>40</v>
      </c>
      <c r="D48" s="40" t="s">
        <v>19</v>
      </c>
      <c r="E48" s="40"/>
      <c r="F48" s="39" t="s">
        <v>113</v>
      </c>
      <c r="G48" s="7">
        <v>13</v>
      </c>
    </row>
    <row r="49" spans="1:7" ht="15">
      <c r="A49" s="40"/>
      <c r="B49" s="41">
        <v>3</v>
      </c>
      <c r="C49" s="40" t="s">
        <v>64</v>
      </c>
      <c r="D49" s="40" t="s">
        <v>45</v>
      </c>
      <c r="E49" s="40"/>
      <c r="F49" s="39" t="s">
        <v>114</v>
      </c>
      <c r="G49" s="7">
        <v>14</v>
      </c>
    </row>
    <row r="50" spans="1:7" ht="15">
      <c r="A50" s="40"/>
      <c r="B50" s="41">
        <v>3</v>
      </c>
      <c r="C50" s="40" t="s">
        <v>39</v>
      </c>
      <c r="D50" s="40" t="s">
        <v>45</v>
      </c>
      <c r="E50" s="40"/>
      <c r="F50" s="39" t="s">
        <v>115</v>
      </c>
      <c r="G50" s="7">
        <v>15</v>
      </c>
    </row>
  </sheetData>
  <mergeCells count="3">
    <mergeCell ref="O2:V2"/>
    <mergeCell ref="W2:AD2"/>
    <mergeCell ref="A1:F1"/>
  </mergeCells>
  <printOptions horizontalCentered="1" verticalCentered="1"/>
  <pageMargins left="0.75" right="0.75" top="0.5" bottom="0.5" header="0.5" footer="0.5"/>
  <pageSetup fitToHeight="1" fitToWidth="1" horizontalDpi="300" verticalDpi="300" orientation="landscape" scale="67" r:id="rId1"/>
  <headerFooter alignWithMargins="0">
    <oddHeader>&amp;R 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3"/>
  <sheetViews>
    <sheetView zoomScale="75" zoomScaleNormal="75" workbookViewId="0" topLeftCell="A1">
      <selection activeCell="A1" sqref="A1:F1"/>
    </sheetView>
  </sheetViews>
  <sheetFormatPr defaultColWidth="9.33203125" defaultRowHeight="12.75"/>
  <cols>
    <col min="1" max="1" width="5.16015625" style="1" customWidth="1"/>
    <col min="2" max="2" width="6.16015625" style="1" bestFit="1" customWidth="1"/>
    <col min="3" max="3" width="7.33203125" style="1" bestFit="1" customWidth="1"/>
    <col min="4" max="4" width="8" style="1" bestFit="1" customWidth="1"/>
    <col min="5" max="5" width="8.16015625" style="1" customWidth="1"/>
    <col min="6" max="6" width="21" style="2" bestFit="1" customWidth="1"/>
    <col min="7" max="7" width="7.83203125" style="1" bestFit="1" customWidth="1"/>
    <col min="8" max="8" width="7" style="1" bestFit="1" customWidth="1"/>
    <col min="9" max="9" width="5.16015625" style="1" bestFit="1" customWidth="1"/>
    <col min="10" max="10" width="7.83203125" style="1" customWidth="1"/>
    <col min="11" max="11" width="10.33203125" style="1" customWidth="1"/>
    <col min="12" max="12" width="7.16015625" style="1" customWidth="1"/>
    <col min="13" max="13" width="7" style="1" customWidth="1"/>
    <col min="14" max="14" width="5.5" style="1" customWidth="1"/>
    <col min="15" max="15" width="7" style="1" customWidth="1"/>
    <col min="16" max="16" width="6.5" style="1" customWidth="1"/>
    <col min="17" max="17" width="4.83203125" style="1" customWidth="1"/>
    <col min="18" max="18" width="5" style="1" customWidth="1"/>
    <col min="19" max="19" width="9.16015625" style="1" customWidth="1"/>
    <col min="20" max="20" width="6.16015625" style="1" customWidth="1"/>
    <col min="21" max="21" width="5" style="1" customWidth="1"/>
    <col min="22" max="22" width="4.5" style="1" customWidth="1"/>
    <col min="23" max="24" width="8.33203125" style="1" bestFit="1" customWidth="1"/>
    <col min="25" max="25" width="3.16015625" style="1" bestFit="1" customWidth="1"/>
    <col min="26" max="26" width="3.33203125" style="1" bestFit="1" customWidth="1"/>
    <col min="27" max="27" width="6.16015625" style="1" bestFit="1" customWidth="1"/>
    <col min="28" max="28" width="4.5" style="1" bestFit="1" customWidth="1"/>
    <col min="29" max="29" width="3.66015625" style="1" bestFit="1" customWidth="1"/>
    <col min="30" max="30" width="3.83203125" style="1" bestFit="1" customWidth="1"/>
    <col min="31" max="16384" width="8.83203125" style="1" customWidth="1"/>
  </cols>
  <sheetData>
    <row r="1" spans="1:6" ht="31.5" thickBot="1">
      <c r="A1" s="61" t="s">
        <v>55</v>
      </c>
      <c r="B1" s="62"/>
      <c r="C1" s="62"/>
      <c r="D1" s="62"/>
      <c r="E1" s="62"/>
      <c r="F1" s="63"/>
    </row>
    <row r="2" spans="15:30" ht="12.75" customHeight="1">
      <c r="O2" s="60" t="s">
        <v>12</v>
      </c>
      <c r="P2" s="60"/>
      <c r="Q2" s="60"/>
      <c r="R2" s="60"/>
      <c r="S2" s="60"/>
      <c r="T2" s="60"/>
      <c r="U2" s="60"/>
      <c r="V2" s="60"/>
      <c r="W2" s="60" t="s">
        <v>13</v>
      </c>
      <c r="X2" s="60"/>
      <c r="Y2" s="60"/>
      <c r="Z2" s="60"/>
      <c r="AA2" s="60"/>
      <c r="AB2" s="60"/>
      <c r="AC2" s="60"/>
      <c r="AD2" s="60"/>
    </row>
    <row r="3" spans="1:30" s="3" customFormat="1" ht="14.25">
      <c r="A3" s="8" t="s">
        <v>0</v>
      </c>
      <c r="B3" s="8" t="s">
        <v>30</v>
      </c>
      <c r="C3" s="8" t="s">
        <v>38</v>
      </c>
      <c r="D3" s="8" t="s">
        <v>1</v>
      </c>
      <c r="E3" s="8" t="s">
        <v>2</v>
      </c>
      <c r="F3" s="9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3" t="s">
        <v>4</v>
      </c>
      <c r="P3" s="3" t="s">
        <v>5</v>
      </c>
      <c r="Q3" s="3" t="s">
        <v>6</v>
      </c>
      <c r="R3" s="3" t="s">
        <v>7</v>
      </c>
      <c r="S3" s="3" t="s">
        <v>8</v>
      </c>
      <c r="T3" s="3" t="s">
        <v>9</v>
      </c>
      <c r="U3" s="3" t="s">
        <v>10</v>
      </c>
      <c r="V3" s="3" t="s">
        <v>11</v>
      </c>
      <c r="W3" s="3" t="s">
        <v>4</v>
      </c>
      <c r="X3" s="3" t="s">
        <v>5</v>
      </c>
      <c r="Y3" s="3" t="s">
        <v>6</v>
      </c>
      <c r="Z3" s="3" t="s">
        <v>7</v>
      </c>
      <c r="AA3" s="3" t="s">
        <v>8</v>
      </c>
      <c r="AB3" s="3" t="s">
        <v>9</v>
      </c>
      <c r="AC3" s="3" t="s">
        <v>10</v>
      </c>
      <c r="AD3" s="3" t="s">
        <v>11</v>
      </c>
    </row>
    <row r="4" spans="1:30" s="36" customFormat="1" ht="15">
      <c r="A4" s="40">
        <v>1</v>
      </c>
      <c r="B4" s="41">
        <v>2</v>
      </c>
      <c r="C4" s="40" t="s">
        <v>58</v>
      </c>
      <c r="D4" s="40" t="s">
        <v>14</v>
      </c>
      <c r="E4" s="40"/>
      <c r="F4" s="39" t="s">
        <v>116</v>
      </c>
      <c r="G4" s="11">
        <f>J4/H4</f>
        <v>0.29545454545454547</v>
      </c>
      <c r="H4" s="7">
        <f aca="true" t="shared" si="0" ref="H4:L16">P4-X4</f>
        <v>44</v>
      </c>
      <c r="I4" s="7">
        <f t="shared" si="0"/>
        <v>5</v>
      </c>
      <c r="J4" s="7">
        <f t="shared" si="0"/>
        <v>13</v>
      </c>
      <c r="K4" s="7">
        <f t="shared" si="0"/>
        <v>2</v>
      </c>
      <c r="L4" s="7">
        <f t="shared" si="0"/>
        <v>8</v>
      </c>
      <c r="M4" s="7">
        <f>I4+L4-K4</f>
        <v>11</v>
      </c>
      <c r="N4" s="7">
        <f aca="true" t="shared" si="1" ref="N4:N16">V4-AD4</f>
        <v>0</v>
      </c>
      <c r="O4" s="4">
        <f aca="true" t="shared" si="2" ref="O4:O16">R4/P4</f>
        <v>0.29545454545454547</v>
      </c>
      <c r="P4" s="1">
        <v>44</v>
      </c>
      <c r="Q4" s="1">
        <v>5</v>
      </c>
      <c r="R4" s="1">
        <v>13</v>
      </c>
      <c r="S4" s="1">
        <v>2</v>
      </c>
      <c r="T4" s="1">
        <v>8</v>
      </c>
      <c r="U4" s="1">
        <f aca="true" t="shared" si="3" ref="U4:U16">Q4+T4-S4</f>
        <v>11</v>
      </c>
      <c r="V4" s="1">
        <v>0</v>
      </c>
      <c r="W4" s="4" t="e">
        <f aca="true" t="shared" si="4" ref="W4:W16">Z4/X4</f>
        <v>#DIV/0!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f aca="true" t="shared" si="5" ref="AC4:AC16">Y4+AB4-AA4</f>
        <v>0</v>
      </c>
      <c r="AD4" s="1">
        <v>0</v>
      </c>
    </row>
    <row r="5" spans="1:30" ht="15">
      <c r="A5" s="40">
        <v>2</v>
      </c>
      <c r="B5" s="41">
        <v>3</v>
      </c>
      <c r="C5" s="40" t="s">
        <v>42</v>
      </c>
      <c r="D5" s="40" t="s">
        <v>14</v>
      </c>
      <c r="E5" s="40"/>
      <c r="F5" s="39" t="s">
        <v>117</v>
      </c>
      <c r="G5" s="11">
        <f aca="true" t="shared" si="6" ref="G5:G19">J5/H5</f>
        <v>0.2222222222222222</v>
      </c>
      <c r="H5" s="7">
        <f t="shared" si="0"/>
        <v>27</v>
      </c>
      <c r="I5" s="7">
        <f t="shared" si="0"/>
        <v>4</v>
      </c>
      <c r="J5" s="7">
        <f t="shared" si="0"/>
        <v>6</v>
      </c>
      <c r="K5" s="7">
        <f t="shared" si="0"/>
        <v>2</v>
      </c>
      <c r="L5" s="7">
        <f t="shared" si="0"/>
        <v>4</v>
      </c>
      <c r="M5" s="7">
        <f aca="true" t="shared" si="7" ref="M5:M16">I5+L5-K5</f>
        <v>6</v>
      </c>
      <c r="N5" s="7">
        <f t="shared" si="1"/>
        <v>0</v>
      </c>
      <c r="O5" s="4">
        <f t="shared" si="2"/>
        <v>0.2222222222222222</v>
      </c>
      <c r="P5" s="1">
        <v>27</v>
      </c>
      <c r="Q5" s="1">
        <v>4</v>
      </c>
      <c r="R5" s="1">
        <v>6</v>
      </c>
      <c r="S5" s="1">
        <v>2</v>
      </c>
      <c r="T5" s="1">
        <v>4</v>
      </c>
      <c r="U5" s="1">
        <f t="shared" si="3"/>
        <v>6</v>
      </c>
      <c r="V5" s="1">
        <v>0</v>
      </c>
      <c r="W5" s="4" t="e">
        <f t="shared" si="4"/>
        <v>#DIV/0!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f t="shared" si="5"/>
        <v>0</v>
      </c>
      <c r="AD5" s="1">
        <v>0</v>
      </c>
    </row>
    <row r="6" spans="1:30" ht="15">
      <c r="A6" s="40" t="s">
        <v>370</v>
      </c>
      <c r="B6" s="41">
        <v>2</v>
      </c>
      <c r="C6" s="40" t="s">
        <v>40</v>
      </c>
      <c r="D6" s="40" t="s">
        <v>15</v>
      </c>
      <c r="E6" s="40"/>
      <c r="F6" s="39" t="s">
        <v>143</v>
      </c>
      <c r="G6" s="11">
        <f t="shared" si="6"/>
        <v>0.2535211267605634</v>
      </c>
      <c r="H6" s="7">
        <f t="shared" si="0"/>
        <v>71</v>
      </c>
      <c r="I6" s="7">
        <f t="shared" si="0"/>
        <v>10</v>
      </c>
      <c r="J6" s="7">
        <f t="shared" si="0"/>
        <v>18</v>
      </c>
      <c r="K6" s="7">
        <f t="shared" si="0"/>
        <v>3</v>
      </c>
      <c r="L6" s="7">
        <f t="shared" si="0"/>
        <v>11</v>
      </c>
      <c r="M6" s="7">
        <f t="shared" si="7"/>
        <v>18</v>
      </c>
      <c r="N6" s="7">
        <f t="shared" si="1"/>
        <v>0</v>
      </c>
      <c r="O6" s="4">
        <f t="shared" si="2"/>
        <v>0.2535211267605634</v>
      </c>
      <c r="P6" s="1">
        <v>71</v>
      </c>
      <c r="Q6" s="1">
        <v>10</v>
      </c>
      <c r="R6" s="1">
        <v>18</v>
      </c>
      <c r="S6" s="1">
        <v>3</v>
      </c>
      <c r="T6" s="1">
        <v>11</v>
      </c>
      <c r="U6" s="1">
        <f t="shared" si="3"/>
        <v>18</v>
      </c>
      <c r="V6" s="1">
        <v>0</v>
      </c>
      <c r="W6" s="4" t="e">
        <f t="shared" si="4"/>
        <v>#DIV/0!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f t="shared" si="5"/>
        <v>0</v>
      </c>
      <c r="AD6" s="1">
        <v>0</v>
      </c>
    </row>
    <row r="7" spans="1:30" ht="15">
      <c r="A7" s="40">
        <v>28</v>
      </c>
      <c r="B7" s="41">
        <v>2</v>
      </c>
      <c r="C7" s="40" t="s">
        <v>44</v>
      </c>
      <c r="D7" s="40" t="s">
        <v>17</v>
      </c>
      <c r="E7" s="40"/>
      <c r="F7" s="39" t="s">
        <v>119</v>
      </c>
      <c r="G7" s="11">
        <f t="shared" si="6"/>
        <v>0.2631578947368421</v>
      </c>
      <c r="H7" s="7">
        <f t="shared" si="0"/>
        <v>76</v>
      </c>
      <c r="I7" s="7">
        <f t="shared" si="0"/>
        <v>10</v>
      </c>
      <c r="J7" s="7">
        <f t="shared" si="0"/>
        <v>20</v>
      </c>
      <c r="K7" s="7">
        <f t="shared" si="0"/>
        <v>4</v>
      </c>
      <c r="L7" s="7">
        <f t="shared" si="0"/>
        <v>14</v>
      </c>
      <c r="M7" s="7">
        <f t="shared" si="7"/>
        <v>20</v>
      </c>
      <c r="N7" s="7">
        <f t="shared" si="1"/>
        <v>0</v>
      </c>
      <c r="O7" s="4">
        <f t="shared" si="2"/>
        <v>0.2631578947368421</v>
      </c>
      <c r="P7" s="1">
        <v>76</v>
      </c>
      <c r="Q7" s="1">
        <v>10</v>
      </c>
      <c r="R7" s="1">
        <v>20</v>
      </c>
      <c r="S7" s="1">
        <v>4</v>
      </c>
      <c r="T7" s="1">
        <v>14</v>
      </c>
      <c r="U7" s="1">
        <f t="shared" si="3"/>
        <v>20</v>
      </c>
      <c r="V7" s="1">
        <v>0</v>
      </c>
      <c r="W7" s="4" t="e">
        <f t="shared" si="4"/>
        <v>#DIV/0!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f t="shared" si="5"/>
        <v>0</v>
      </c>
      <c r="AD7" s="1">
        <v>0</v>
      </c>
    </row>
    <row r="8" spans="1:30" ht="15">
      <c r="A8" s="40">
        <v>16</v>
      </c>
      <c r="B8" s="41">
        <v>2</v>
      </c>
      <c r="C8" s="40" t="s">
        <v>39</v>
      </c>
      <c r="D8" s="40" t="s">
        <v>71</v>
      </c>
      <c r="E8" s="40" t="s">
        <v>17</v>
      </c>
      <c r="F8" s="39" t="s">
        <v>120</v>
      </c>
      <c r="G8" s="11">
        <f t="shared" si="6"/>
        <v>0.25842696629213485</v>
      </c>
      <c r="H8" s="7">
        <f t="shared" si="0"/>
        <v>89</v>
      </c>
      <c r="I8" s="7">
        <f t="shared" si="0"/>
        <v>15</v>
      </c>
      <c r="J8" s="7">
        <f t="shared" si="0"/>
        <v>23</v>
      </c>
      <c r="K8" s="7">
        <f t="shared" si="0"/>
        <v>5</v>
      </c>
      <c r="L8" s="7">
        <f t="shared" si="0"/>
        <v>15</v>
      </c>
      <c r="M8" s="7">
        <f t="shared" si="7"/>
        <v>25</v>
      </c>
      <c r="N8" s="7">
        <f t="shared" si="1"/>
        <v>0</v>
      </c>
      <c r="O8" s="4">
        <f t="shared" si="2"/>
        <v>0.25842696629213485</v>
      </c>
      <c r="P8" s="1">
        <v>89</v>
      </c>
      <c r="Q8" s="1">
        <v>15</v>
      </c>
      <c r="R8" s="1">
        <v>23</v>
      </c>
      <c r="S8" s="1">
        <v>5</v>
      </c>
      <c r="T8" s="1">
        <v>15</v>
      </c>
      <c r="U8" s="1">
        <f t="shared" si="3"/>
        <v>25</v>
      </c>
      <c r="V8" s="1">
        <v>0</v>
      </c>
      <c r="W8" s="4" t="e">
        <f t="shared" si="4"/>
        <v>#DIV/0!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f t="shared" si="5"/>
        <v>0</v>
      </c>
      <c r="AD8" s="1">
        <v>0</v>
      </c>
    </row>
    <row r="9" spans="1:30" ht="15">
      <c r="A9" s="40">
        <v>2</v>
      </c>
      <c r="B9" s="41">
        <v>3</v>
      </c>
      <c r="C9" s="40" t="s">
        <v>42</v>
      </c>
      <c r="D9" s="40" t="s">
        <v>16</v>
      </c>
      <c r="E9" s="40"/>
      <c r="F9" s="39" t="s">
        <v>121</v>
      </c>
      <c r="G9" s="11">
        <f>J9/H9</f>
        <v>0.25</v>
      </c>
      <c r="H9" s="7">
        <f t="shared" si="0"/>
        <v>20</v>
      </c>
      <c r="I9" s="7">
        <f t="shared" si="0"/>
        <v>3</v>
      </c>
      <c r="J9" s="7">
        <f t="shared" si="0"/>
        <v>5</v>
      </c>
      <c r="K9" s="7">
        <f t="shared" si="0"/>
        <v>0</v>
      </c>
      <c r="L9" s="7">
        <f t="shared" si="0"/>
        <v>1</v>
      </c>
      <c r="M9" s="7">
        <f>I9+L9-K9</f>
        <v>4</v>
      </c>
      <c r="N9" s="7">
        <f t="shared" si="1"/>
        <v>4</v>
      </c>
      <c r="O9" s="4">
        <f t="shared" si="2"/>
        <v>0.25</v>
      </c>
      <c r="P9" s="1">
        <v>20</v>
      </c>
      <c r="Q9" s="1">
        <v>3</v>
      </c>
      <c r="R9" s="1">
        <v>5</v>
      </c>
      <c r="S9" s="1">
        <v>0</v>
      </c>
      <c r="T9" s="1">
        <v>1</v>
      </c>
      <c r="U9" s="1">
        <f t="shared" si="3"/>
        <v>4</v>
      </c>
      <c r="V9" s="1">
        <v>4</v>
      </c>
      <c r="W9" s="4" t="e">
        <f t="shared" si="4"/>
        <v>#DIV/0!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f t="shared" si="5"/>
        <v>0</v>
      </c>
      <c r="AD9" s="1">
        <v>0</v>
      </c>
    </row>
    <row r="10" spans="1:30" ht="15">
      <c r="A10" s="40">
        <v>4</v>
      </c>
      <c r="B10" s="41">
        <v>2</v>
      </c>
      <c r="C10" s="40" t="s">
        <v>40</v>
      </c>
      <c r="D10" s="40" t="s">
        <v>18</v>
      </c>
      <c r="E10" s="40" t="s">
        <v>122</v>
      </c>
      <c r="F10" s="39" t="s">
        <v>123</v>
      </c>
      <c r="G10" s="11">
        <f>J10/H10</f>
        <v>0.32653061224489793</v>
      </c>
      <c r="H10" s="7">
        <f t="shared" si="0"/>
        <v>49</v>
      </c>
      <c r="I10" s="7">
        <f t="shared" si="0"/>
        <v>11</v>
      </c>
      <c r="J10" s="7">
        <f t="shared" si="0"/>
        <v>16</v>
      </c>
      <c r="K10" s="7">
        <f t="shared" si="0"/>
        <v>1</v>
      </c>
      <c r="L10" s="7">
        <f t="shared" si="0"/>
        <v>6</v>
      </c>
      <c r="M10" s="7">
        <f>I10+L10-K10</f>
        <v>16</v>
      </c>
      <c r="N10" s="7">
        <f t="shared" si="1"/>
        <v>3</v>
      </c>
      <c r="O10" s="4">
        <f t="shared" si="2"/>
        <v>0.32653061224489793</v>
      </c>
      <c r="P10" s="1">
        <v>49</v>
      </c>
      <c r="Q10" s="1">
        <v>11</v>
      </c>
      <c r="R10" s="1">
        <v>16</v>
      </c>
      <c r="S10" s="1">
        <v>1</v>
      </c>
      <c r="T10" s="1">
        <v>6</v>
      </c>
      <c r="U10" s="1">
        <f t="shared" si="3"/>
        <v>16</v>
      </c>
      <c r="V10" s="1">
        <v>3</v>
      </c>
      <c r="W10" s="4" t="e">
        <f t="shared" si="4"/>
        <v>#DIV/0!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f t="shared" si="5"/>
        <v>0</v>
      </c>
      <c r="AD10" s="1">
        <v>0</v>
      </c>
    </row>
    <row r="11" spans="1:30" ht="15">
      <c r="A11" s="40">
        <v>9</v>
      </c>
      <c r="B11" s="41">
        <v>3</v>
      </c>
      <c r="C11" s="40" t="s">
        <v>51</v>
      </c>
      <c r="D11" s="40" t="s">
        <v>73</v>
      </c>
      <c r="E11" s="40" t="s">
        <v>18</v>
      </c>
      <c r="F11" s="39" t="s">
        <v>124</v>
      </c>
      <c r="G11" s="11">
        <f t="shared" si="6"/>
        <v>0.21428571428571427</v>
      </c>
      <c r="H11" s="7">
        <f t="shared" si="0"/>
        <v>56</v>
      </c>
      <c r="I11" s="7">
        <f t="shared" si="0"/>
        <v>3</v>
      </c>
      <c r="J11" s="7">
        <f t="shared" si="0"/>
        <v>12</v>
      </c>
      <c r="K11" s="7">
        <f t="shared" si="0"/>
        <v>0</v>
      </c>
      <c r="L11" s="7">
        <f t="shared" si="0"/>
        <v>4</v>
      </c>
      <c r="M11" s="7">
        <f t="shared" si="7"/>
        <v>7</v>
      </c>
      <c r="N11" s="7">
        <f t="shared" si="1"/>
        <v>1</v>
      </c>
      <c r="O11" s="4">
        <f t="shared" si="2"/>
        <v>0.21428571428571427</v>
      </c>
      <c r="P11" s="1">
        <v>56</v>
      </c>
      <c r="Q11" s="1">
        <v>3</v>
      </c>
      <c r="R11" s="1">
        <v>12</v>
      </c>
      <c r="S11" s="1">
        <v>0</v>
      </c>
      <c r="T11" s="1">
        <v>4</v>
      </c>
      <c r="U11" s="1">
        <f t="shared" si="3"/>
        <v>7</v>
      </c>
      <c r="V11" s="1">
        <v>1</v>
      </c>
      <c r="W11" s="4" t="e">
        <f t="shared" si="4"/>
        <v>#DIV/0!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f t="shared" si="5"/>
        <v>0</v>
      </c>
      <c r="AD11" s="1">
        <v>0</v>
      </c>
    </row>
    <row r="12" spans="1:30" ht="15">
      <c r="A12" s="40">
        <v>10</v>
      </c>
      <c r="B12" s="41">
        <v>2</v>
      </c>
      <c r="C12" s="40" t="s">
        <v>41</v>
      </c>
      <c r="D12" s="40" t="s">
        <v>19</v>
      </c>
      <c r="E12" s="40"/>
      <c r="F12" s="39" t="s">
        <v>125</v>
      </c>
      <c r="G12" s="11">
        <f t="shared" si="6"/>
        <v>0.20833333333333334</v>
      </c>
      <c r="H12" s="7">
        <f t="shared" si="0"/>
        <v>72</v>
      </c>
      <c r="I12" s="7">
        <f t="shared" si="0"/>
        <v>8</v>
      </c>
      <c r="J12" s="7">
        <f t="shared" si="0"/>
        <v>15</v>
      </c>
      <c r="K12" s="7">
        <f t="shared" si="0"/>
        <v>5</v>
      </c>
      <c r="L12" s="7">
        <f t="shared" si="0"/>
        <v>12</v>
      </c>
      <c r="M12" s="7">
        <f t="shared" si="7"/>
        <v>15</v>
      </c>
      <c r="N12" s="7">
        <f t="shared" si="1"/>
        <v>0</v>
      </c>
      <c r="O12" s="4">
        <f t="shared" si="2"/>
        <v>0.20833333333333334</v>
      </c>
      <c r="P12" s="1">
        <v>72</v>
      </c>
      <c r="Q12" s="1">
        <v>8</v>
      </c>
      <c r="R12" s="1">
        <v>15</v>
      </c>
      <c r="S12" s="1">
        <v>5</v>
      </c>
      <c r="T12" s="1">
        <v>12</v>
      </c>
      <c r="U12" s="1">
        <f t="shared" si="3"/>
        <v>15</v>
      </c>
      <c r="V12" s="1">
        <v>0</v>
      </c>
      <c r="W12" s="4" t="e">
        <f t="shared" si="4"/>
        <v>#DIV/0!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f t="shared" si="5"/>
        <v>0</v>
      </c>
      <c r="AD12" s="1">
        <v>0</v>
      </c>
    </row>
    <row r="13" spans="1:30" ht="15">
      <c r="A13" s="40"/>
      <c r="B13" s="41">
        <v>2</v>
      </c>
      <c r="C13" s="40" t="s">
        <v>43</v>
      </c>
      <c r="D13" s="40" t="s">
        <v>19</v>
      </c>
      <c r="E13" s="40"/>
      <c r="F13" s="39" t="s">
        <v>142</v>
      </c>
      <c r="G13" s="11" t="e">
        <f t="shared" si="6"/>
        <v>#DIV/0!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7"/>
        <v>0</v>
      </c>
      <c r="N13" s="7">
        <f t="shared" si="1"/>
        <v>0</v>
      </c>
      <c r="O13" s="4" t="e">
        <f t="shared" si="2"/>
        <v>#DIV/0!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f t="shared" si="3"/>
        <v>0</v>
      </c>
      <c r="V13" s="1">
        <v>0</v>
      </c>
      <c r="W13" s="4" t="e">
        <f t="shared" si="4"/>
        <v>#DIV/0!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f t="shared" si="5"/>
        <v>0</v>
      </c>
      <c r="AD13" s="1">
        <v>0</v>
      </c>
    </row>
    <row r="14" spans="1:30" ht="15">
      <c r="A14" s="40">
        <v>18</v>
      </c>
      <c r="B14" s="41">
        <v>3</v>
      </c>
      <c r="C14" s="40" t="s">
        <v>42</v>
      </c>
      <c r="D14" s="40" t="s">
        <v>19</v>
      </c>
      <c r="E14" s="40"/>
      <c r="F14" s="39" t="s">
        <v>127</v>
      </c>
      <c r="G14" s="11">
        <f t="shared" si="6"/>
        <v>0.2988505747126437</v>
      </c>
      <c r="H14" s="7">
        <f t="shared" si="0"/>
        <v>87</v>
      </c>
      <c r="I14" s="7">
        <f t="shared" si="0"/>
        <v>17</v>
      </c>
      <c r="J14" s="7">
        <f t="shared" si="0"/>
        <v>26</v>
      </c>
      <c r="K14" s="7">
        <f t="shared" si="0"/>
        <v>5</v>
      </c>
      <c r="L14" s="7">
        <f t="shared" si="0"/>
        <v>17</v>
      </c>
      <c r="M14" s="7">
        <f t="shared" si="7"/>
        <v>29</v>
      </c>
      <c r="N14" s="7">
        <f t="shared" si="1"/>
        <v>0</v>
      </c>
      <c r="O14" s="4">
        <f t="shared" si="2"/>
        <v>0.2988505747126437</v>
      </c>
      <c r="P14" s="1">
        <v>87</v>
      </c>
      <c r="Q14" s="1">
        <v>17</v>
      </c>
      <c r="R14" s="1">
        <v>26</v>
      </c>
      <c r="S14" s="1">
        <v>5</v>
      </c>
      <c r="T14" s="1">
        <v>17</v>
      </c>
      <c r="U14" s="1">
        <f t="shared" si="3"/>
        <v>29</v>
      </c>
      <c r="V14" s="1">
        <v>0</v>
      </c>
      <c r="W14" s="4" t="e">
        <f t="shared" si="4"/>
        <v>#DIV/0!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f t="shared" si="5"/>
        <v>0</v>
      </c>
      <c r="AD14" s="1">
        <v>0</v>
      </c>
    </row>
    <row r="15" spans="1:30" ht="15">
      <c r="A15" s="40">
        <v>13</v>
      </c>
      <c r="B15" s="41">
        <v>3</v>
      </c>
      <c r="C15" s="40" t="s">
        <v>58</v>
      </c>
      <c r="D15" s="40" t="s">
        <v>19</v>
      </c>
      <c r="E15" s="40" t="s">
        <v>16</v>
      </c>
      <c r="F15" s="39" t="s">
        <v>128</v>
      </c>
      <c r="G15" s="11">
        <f>J15/H15</f>
        <v>0.3146067415730337</v>
      </c>
      <c r="H15" s="7">
        <f t="shared" si="0"/>
        <v>89</v>
      </c>
      <c r="I15" s="7">
        <f t="shared" si="0"/>
        <v>11</v>
      </c>
      <c r="J15" s="7">
        <f t="shared" si="0"/>
        <v>28</v>
      </c>
      <c r="K15" s="7">
        <f t="shared" si="0"/>
        <v>2</v>
      </c>
      <c r="L15" s="7">
        <f t="shared" si="0"/>
        <v>7</v>
      </c>
      <c r="M15" s="7">
        <f>I15+L15-K15</f>
        <v>16</v>
      </c>
      <c r="N15" s="7">
        <f t="shared" si="1"/>
        <v>0</v>
      </c>
      <c r="O15" s="4">
        <f t="shared" si="2"/>
        <v>0.3146067415730337</v>
      </c>
      <c r="P15" s="1">
        <v>89</v>
      </c>
      <c r="Q15" s="1">
        <v>11</v>
      </c>
      <c r="R15" s="1">
        <v>28</v>
      </c>
      <c r="S15" s="1">
        <v>2</v>
      </c>
      <c r="T15" s="1">
        <v>7</v>
      </c>
      <c r="U15" s="1">
        <f t="shared" si="3"/>
        <v>16</v>
      </c>
      <c r="V15" s="1">
        <v>0</v>
      </c>
      <c r="W15" s="4" t="e">
        <f t="shared" si="4"/>
        <v>#DIV/0!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f t="shared" si="5"/>
        <v>0</v>
      </c>
      <c r="AD15" s="1">
        <v>0</v>
      </c>
    </row>
    <row r="16" spans="1:30" ht="15">
      <c r="A16" s="40">
        <v>1</v>
      </c>
      <c r="B16" s="41">
        <v>3</v>
      </c>
      <c r="C16" s="40" t="s">
        <v>58</v>
      </c>
      <c r="D16" s="40" t="s">
        <v>19</v>
      </c>
      <c r="E16" s="40"/>
      <c r="F16" s="39" t="s">
        <v>129</v>
      </c>
      <c r="G16" s="11">
        <f t="shared" si="6"/>
        <v>0.08333333333333333</v>
      </c>
      <c r="H16" s="7">
        <f t="shared" si="0"/>
        <v>12</v>
      </c>
      <c r="I16" s="7">
        <f t="shared" si="0"/>
        <v>2</v>
      </c>
      <c r="J16" s="7">
        <f t="shared" si="0"/>
        <v>1</v>
      </c>
      <c r="K16" s="7">
        <f t="shared" si="0"/>
        <v>0</v>
      </c>
      <c r="L16" s="7">
        <f t="shared" si="0"/>
        <v>0</v>
      </c>
      <c r="M16" s="7">
        <f t="shared" si="7"/>
        <v>2</v>
      </c>
      <c r="N16" s="7">
        <f t="shared" si="1"/>
        <v>0</v>
      </c>
      <c r="O16" s="4">
        <f t="shared" si="2"/>
        <v>0.08333333333333333</v>
      </c>
      <c r="P16" s="1">
        <v>12</v>
      </c>
      <c r="Q16" s="1">
        <v>2</v>
      </c>
      <c r="R16" s="1">
        <v>1</v>
      </c>
      <c r="S16" s="1">
        <v>0</v>
      </c>
      <c r="T16" s="1">
        <v>0</v>
      </c>
      <c r="U16" s="1">
        <f t="shared" si="3"/>
        <v>2</v>
      </c>
      <c r="V16" s="1">
        <v>0</v>
      </c>
      <c r="W16" s="4" t="e">
        <f t="shared" si="4"/>
        <v>#DIV/0!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f t="shared" si="5"/>
        <v>0</v>
      </c>
      <c r="AD16" s="1">
        <v>0</v>
      </c>
    </row>
    <row r="17" spans="1:30" ht="15">
      <c r="A17" s="40">
        <v>1</v>
      </c>
      <c r="B17" s="41">
        <v>3</v>
      </c>
      <c r="C17" s="40" t="s">
        <v>64</v>
      </c>
      <c r="D17" s="40" t="s">
        <v>20</v>
      </c>
      <c r="E17" s="40"/>
      <c r="F17" s="39" t="s">
        <v>130</v>
      </c>
      <c r="G17" s="11">
        <f>J17/H17</f>
        <v>0.2830188679245283</v>
      </c>
      <c r="H17" s="7">
        <f aca="true" t="shared" si="8" ref="H17:L18">P17-X17</f>
        <v>53</v>
      </c>
      <c r="I17" s="7">
        <f t="shared" si="8"/>
        <v>4</v>
      </c>
      <c r="J17" s="7">
        <f t="shared" si="8"/>
        <v>15</v>
      </c>
      <c r="K17" s="7">
        <f t="shared" si="8"/>
        <v>1</v>
      </c>
      <c r="L17" s="7">
        <f t="shared" si="8"/>
        <v>10</v>
      </c>
      <c r="M17" s="7">
        <f>I17+L17-K17</f>
        <v>13</v>
      </c>
      <c r="N17" s="7">
        <f>V17-AD17</f>
        <v>0</v>
      </c>
      <c r="O17" s="4">
        <f>R17/P17</f>
        <v>0.2830188679245283</v>
      </c>
      <c r="P17" s="1">
        <v>53</v>
      </c>
      <c r="Q17" s="1">
        <v>4</v>
      </c>
      <c r="R17" s="1">
        <v>15</v>
      </c>
      <c r="S17" s="1">
        <v>1</v>
      </c>
      <c r="T17" s="1">
        <v>10</v>
      </c>
      <c r="U17" s="1">
        <f>Q17+T17-S17</f>
        <v>13</v>
      </c>
      <c r="V17" s="1">
        <v>0</v>
      </c>
      <c r="W17" s="4" t="e">
        <f>Z17/X17</f>
        <v>#DIV/0!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f>Y17+AB17-AA17</f>
        <v>0</v>
      </c>
      <c r="AD17" s="1">
        <v>0</v>
      </c>
    </row>
    <row r="18" spans="1:30" s="48" customFormat="1" ht="15.75" thickBot="1">
      <c r="A18" s="42"/>
      <c r="B18" s="43">
        <v>3</v>
      </c>
      <c r="C18" s="42" t="s">
        <v>52</v>
      </c>
      <c r="D18" s="42" t="s">
        <v>19</v>
      </c>
      <c r="E18" s="42"/>
      <c r="F18" s="44" t="s">
        <v>149</v>
      </c>
      <c r="G18" s="50">
        <f>J18/H18</f>
        <v>0.2857142857142857</v>
      </c>
      <c r="H18" s="42">
        <f t="shared" si="8"/>
        <v>7</v>
      </c>
      <c r="I18" s="42">
        <f t="shared" si="8"/>
        <v>1</v>
      </c>
      <c r="J18" s="42">
        <f t="shared" si="8"/>
        <v>2</v>
      </c>
      <c r="K18" s="42">
        <f t="shared" si="8"/>
        <v>1</v>
      </c>
      <c r="L18" s="42">
        <f t="shared" si="8"/>
        <v>1</v>
      </c>
      <c r="M18" s="42">
        <f>I18+L18-K18</f>
        <v>1</v>
      </c>
      <c r="N18" s="42">
        <f>V18-AD18</f>
        <v>0</v>
      </c>
      <c r="O18" s="51">
        <f>R18/P18</f>
        <v>0.2857142857142857</v>
      </c>
      <c r="P18" s="48">
        <v>7</v>
      </c>
      <c r="Q18" s="48">
        <v>1</v>
      </c>
      <c r="R18" s="48">
        <v>2</v>
      </c>
      <c r="S18" s="48">
        <v>1</v>
      </c>
      <c r="T18" s="48">
        <v>1</v>
      </c>
      <c r="U18" s="48">
        <f>Q18+T18-S18</f>
        <v>1</v>
      </c>
      <c r="V18" s="48">
        <v>0</v>
      </c>
      <c r="W18" s="51" t="e">
        <f>Z18/X18</f>
        <v>#DIV/0!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f>Y18+AB18-AA18</f>
        <v>0</v>
      </c>
      <c r="AD18" s="48">
        <v>0</v>
      </c>
    </row>
    <row r="19" spans="1:14" ht="15.75" thickBot="1">
      <c r="A19" s="7">
        <f>SUM(A4:A18)</f>
        <v>105</v>
      </c>
      <c r="B19" s="7"/>
      <c r="C19" s="7"/>
      <c r="D19" s="7"/>
      <c r="E19" s="7"/>
      <c r="F19" s="10"/>
      <c r="G19" s="14">
        <f t="shared" si="6"/>
        <v>0.26595744680851063</v>
      </c>
      <c r="H19" s="15">
        <f aca="true" t="shared" si="9" ref="H19:N19">SUM(H4:H18)</f>
        <v>752</v>
      </c>
      <c r="I19" s="15">
        <f t="shared" si="9"/>
        <v>104</v>
      </c>
      <c r="J19" s="15">
        <f t="shared" si="9"/>
        <v>200</v>
      </c>
      <c r="K19" s="15">
        <f t="shared" si="9"/>
        <v>31</v>
      </c>
      <c r="L19" s="15">
        <f t="shared" si="9"/>
        <v>110</v>
      </c>
      <c r="M19" s="15">
        <f t="shared" si="9"/>
        <v>183</v>
      </c>
      <c r="N19" s="16">
        <f t="shared" si="9"/>
        <v>8</v>
      </c>
    </row>
    <row r="20" spans="1:14" ht="15">
      <c r="A20" s="7"/>
      <c r="B20" s="7"/>
      <c r="C20" s="7"/>
      <c r="D20" s="7"/>
      <c r="E20" s="7"/>
      <c r="F20" s="10"/>
      <c r="G20" s="7"/>
      <c r="H20" s="7"/>
      <c r="I20" s="7"/>
      <c r="J20" s="7"/>
      <c r="K20" s="7"/>
      <c r="L20" s="7"/>
      <c r="M20" s="7"/>
      <c r="N20" s="7"/>
    </row>
    <row r="21" spans="1:30" s="3" customFormat="1" ht="14.25">
      <c r="A21" s="8" t="s">
        <v>0</v>
      </c>
      <c r="B21" s="8" t="s">
        <v>30</v>
      </c>
      <c r="C21" s="8" t="s">
        <v>38</v>
      </c>
      <c r="D21" s="8"/>
      <c r="E21" s="8"/>
      <c r="F21" s="9" t="s">
        <v>3</v>
      </c>
      <c r="G21" s="8" t="s">
        <v>21</v>
      </c>
      <c r="H21" s="8" t="s">
        <v>22</v>
      </c>
      <c r="I21" s="8" t="s">
        <v>23</v>
      </c>
      <c r="J21" s="8" t="s">
        <v>24</v>
      </c>
      <c r="K21" s="8" t="s">
        <v>25</v>
      </c>
      <c r="L21" s="8" t="s">
        <v>7</v>
      </c>
      <c r="M21" s="8" t="s">
        <v>26</v>
      </c>
      <c r="N21" s="8" t="s">
        <v>27</v>
      </c>
      <c r="O21" s="3" t="s">
        <v>21</v>
      </c>
      <c r="P21" s="3" t="s">
        <v>22</v>
      </c>
      <c r="Q21" s="3" t="s">
        <v>23</v>
      </c>
      <c r="R21" s="3" t="s">
        <v>24</v>
      </c>
      <c r="S21" s="3" t="s">
        <v>25</v>
      </c>
      <c r="T21" s="3" t="s">
        <v>7</v>
      </c>
      <c r="U21" s="3" t="s">
        <v>26</v>
      </c>
      <c r="V21" s="3" t="s">
        <v>27</v>
      </c>
      <c r="W21" s="3" t="s">
        <v>21</v>
      </c>
      <c r="X21" s="3" t="s">
        <v>22</v>
      </c>
      <c r="Y21" s="3" t="s">
        <v>23</v>
      </c>
      <c r="Z21" s="3" t="s">
        <v>24</v>
      </c>
      <c r="AA21" s="3" t="s">
        <v>25</v>
      </c>
      <c r="AB21" s="3" t="s">
        <v>7</v>
      </c>
      <c r="AC21" s="3" t="s">
        <v>26</v>
      </c>
      <c r="AD21" s="3" t="s">
        <v>27</v>
      </c>
    </row>
    <row r="22" spans="1:30" ht="15">
      <c r="A22" s="40">
        <v>25</v>
      </c>
      <c r="B22" s="41">
        <v>2</v>
      </c>
      <c r="C22" s="40" t="s">
        <v>52</v>
      </c>
      <c r="D22" s="40">
        <v>1</v>
      </c>
      <c r="E22" s="40"/>
      <c r="F22" s="39" t="s">
        <v>131</v>
      </c>
      <c r="G22" s="12">
        <f aca="true" t="shared" si="10" ref="G22:G32">M22/K22*9</f>
        <v>2.9117647058823533</v>
      </c>
      <c r="H22" s="12">
        <f aca="true" t="shared" si="11" ref="H22:H32">(L22+N22)/K22</f>
        <v>1.1764705882352942</v>
      </c>
      <c r="I22" s="7">
        <f aca="true" t="shared" si="12" ref="I22:N29">Q22-Y22</f>
        <v>3</v>
      </c>
      <c r="J22" s="7">
        <f t="shared" si="12"/>
        <v>0</v>
      </c>
      <c r="K22" s="13">
        <f t="shared" si="12"/>
        <v>34</v>
      </c>
      <c r="L22" s="7">
        <f t="shared" si="12"/>
        <v>26</v>
      </c>
      <c r="M22" s="7">
        <f t="shared" si="12"/>
        <v>11</v>
      </c>
      <c r="N22" s="7">
        <f t="shared" si="12"/>
        <v>14</v>
      </c>
      <c r="O22" s="5">
        <f aca="true" t="shared" si="13" ref="O22:O29">U22/S22*9</f>
        <v>2.9117647058823533</v>
      </c>
      <c r="P22" s="5">
        <f aca="true" t="shared" si="14" ref="P22:P29">(T22+V22)/S22</f>
        <v>1.1764705882352942</v>
      </c>
      <c r="Q22" s="1">
        <v>3</v>
      </c>
      <c r="R22" s="1">
        <v>0</v>
      </c>
      <c r="S22" s="34">
        <v>34</v>
      </c>
      <c r="T22" s="1">
        <v>26</v>
      </c>
      <c r="U22" s="1">
        <v>11</v>
      </c>
      <c r="V22" s="1">
        <v>14</v>
      </c>
      <c r="W22" s="5" t="e">
        <f aca="true" t="shared" si="15" ref="W22:W29">AC22/AA22*9</f>
        <v>#DIV/0!</v>
      </c>
      <c r="X22" s="5" t="e">
        <f aca="true" t="shared" si="16" ref="X22:X29">(AB22+AD22)/AA22</f>
        <v>#DIV/0!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</row>
    <row r="23" spans="1:30" ht="15">
      <c r="A23" s="40">
        <v>11</v>
      </c>
      <c r="B23" s="41">
        <v>3</v>
      </c>
      <c r="C23" s="40" t="s">
        <v>64</v>
      </c>
      <c r="D23" s="40">
        <v>2</v>
      </c>
      <c r="E23" s="40"/>
      <c r="F23" s="39" t="s">
        <v>136</v>
      </c>
      <c r="G23" s="12">
        <f t="shared" si="10"/>
        <v>3.1764705882352935</v>
      </c>
      <c r="H23" s="12">
        <f t="shared" si="11"/>
        <v>1.5882352941176467</v>
      </c>
      <c r="I23" s="7">
        <f t="shared" si="12"/>
        <v>0</v>
      </c>
      <c r="J23" s="7">
        <f t="shared" si="12"/>
        <v>0</v>
      </c>
      <c r="K23" s="13">
        <f t="shared" si="12"/>
        <v>5.666666666666668</v>
      </c>
      <c r="L23" s="7">
        <f t="shared" si="12"/>
        <v>3</v>
      </c>
      <c r="M23" s="7">
        <f t="shared" si="12"/>
        <v>2</v>
      </c>
      <c r="N23" s="7">
        <f t="shared" si="12"/>
        <v>6</v>
      </c>
      <c r="O23" s="5">
        <f t="shared" si="13"/>
        <v>1.08</v>
      </c>
      <c r="P23" s="5">
        <f t="shared" si="14"/>
        <v>1.14</v>
      </c>
      <c r="Q23" s="1">
        <v>0</v>
      </c>
      <c r="R23" s="1">
        <v>0</v>
      </c>
      <c r="S23" s="34">
        <v>16.666666666666668</v>
      </c>
      <c r="T23" s="1">
        <v>10</v>
      </c>
      <c r="U23" s="1">
        <v>2</v>
      </c>
      <c r="V23" s="1">
        <v>9</v>
      </c>
      <c r="W23" s="5">
        <f t="shared" si="15"/>
        <v>0</v>
      </c>
      <c r="X23" s="5">
        <f t="shared" si="16"/>
        <v>0.9090909090909091</v>
      </c>
      <c r="Y23" s="1">
        <v>0</v>
      </c>
      <c r="Z23" s="1">
        <v>0</v>
      </c>
      <c r="AA23" s="1">
        <v>11</v>
      </c>
      <c r="AB23" s="1">
        <v>7</v>
      </c>
      <c r="AC23" s="1">
        <v>0</v>
      </c>
      <c r="AD23" s="1">
        <v>3</v>
      </c>
    </row>
    <row r="24" spans="1:30" ht="15">
      <c r="A24" s="40">
        <v>34</v>
      </c>
      <c r="B24" s="41">
        <v>3</v>
      </c>
      <c r="C24" s="40" t="s">
        <v>52</v>
      </c>
      <c r="D24" s="40">
        <v>3</v>
      </c>
      <c r="E24" s="40"/>
      <c r="F24" s="39" t="s">
        <v>133</v>
      </c>
      <c r="G24" s="12">
        <f t="shared" si="10"/>
        <v>2.189189189189189</v>
      </c>
      <c r="H24" s="12">
        <f t="shared" si="11"/>
        <v>0.9729729729729729</v>
      </c>
      <c r="I24" s="7">
        <f t="shared" si="12"/>
        <v>0</v>
      </c>
      <c r="J24" s="7">
        <f t="shared" si="12"/>
        <v>6</v>
      </c>
      <c r="K24" s="13">
        <f t="shared" si="12"/>
        <v>12.333333333333334</v>
      </c>
      <c r="L24" s="7">
        <f t="shared" si="12"/>
        <v>9</v>
      </c>
      <c r="M24" s="7">
        <f t="shared" si="12"/>
        <v>3</v>
      </c>
      <c r="N24" s="7">
        <f t="shared" si="12"/>
        <v>3</v>
      </c>
      <c r="O24" s="5">
        <f t="shared" si="13"/>
        <v>2.189189189189189</v>
      </c>
      <c r="P24" s="5">
        <f t="shared" si="14"/>
        <v>0.9729729729729729</v>
      </c>
      <c r="Q24" s="1">
        <v>0</v>
      </c>
      <c r="R24" s="1">
        <v>6</v>
      </c>
      <c r="S24" s="34">
        <v>12.333333333333334</v>
      </c>
      <c r="T24" s="1">
        <v>9</v>
      </c>
      <c r="U24" s="1">
        <v>3</v>
      </c>
      <c r="V24" s="1">
        <v>3</v>
      </c>
      <c r="W24" s="5" t="e">
        <f t="shared" si="15"/>
        <v>#DIV/0!</v>
      </c>
      <c r="X24" s="5" t="e">
        <f t="shared" si="16"/>
        <v>#DIV/0!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</row>
    <row r="25" spans="1:30" ht="15">
      <c r="A25" s="40">
        <v>23</v>
      </c>
      <c r="B25" s="41">
        <v>3</v>
      </c>
      <c r="C25" s="40" t="s">
        <v>43</v>
      </c>
      <c r="D25" s="40">
        <v>4</v>
      </c>
      <c r="E25" s="40"/>
      <c r="F25" s="39" t="s">
        <v>134</v>
      </c>
      <c r="G25" s="12">
        <f t="shared" si="10"/>
        <v>4.2110091743119265</v>
      </c>
      <c r="H25" s="12">
        <f t="shared" si="11"/>
        <v>1.348623853211009</v>
      </c>
      <c r="I25" s="7">
        <f t="shared" si="12"/>
        <v>2</v>
      </c>
      <c r="J25" s="7">
        <f t="shared" si="12"/>
        <v>0</v>
      </c>
      <c r="K25" s="13">
        <f t="shared" si="12"/>
        <v>36.333333333333336</v>
      </c>
      <c r="L25" s="7">
        <f t="shared" si="12"/>
        <v>33</v>
      </c>
      <c r="M25" s="7">
        <f t="shared" si="12"/>
        <v>17</v>
      </c>
      <c r="N25" s="7">
        <f t="shared" si="12"/>
        <v>16</v>
      </c>
      <c r="O25" s="5">
        <f t="shared" si="13"/>
        <v>4.2110091743119265</v>
      </c>
      <c r="P25" s="5">
        <f t="shared" si="14"/>
        <v>1.348623853211009</v>
      </c>
      <c r="Q25" s="1">
        <v>2</v>
      </c>
      <c r="R25" s="1">
        <v>0</v>
      </c>
      <c r="S25" s="34">
        <v>36.333333333333336</v>
      </c>
      <c r="T25" s="1">
        <v>33</v>
      </c>
      <c r="U25" s="1">
        <v>17</v>
      </c>
      <c r="V25" s="1">
        <v>16</v>
      </c>
      <c r="W25" s="5" t="e">
        <f t="shared" si="15"/>
        <v>#DIV/0!</v>
      </c>
      <c r="X25" s="5" t="e">
        <f t="shared" si="16"/>
        <v>#DIV/0!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</row>
    <row r="26" spans="1:30" ht="15">
      <c r="A26" s="40">
        <v>7</v>
      </c>
      <c r="B26" s="41">
        <v>3</v>
      </c>
      <c r="C26" s="40" t="s">
        <v>40</v>
      </c>
      <c r="D26" s="40">
        <v>5</v>
      </c>
      <c r="E26" s="40"/>
      <c r="F26" s="39" t="s">
        <v>135</v>
      </c>
      <c r="G26" s="12">
        <f t="shared" si="10"/>
        <v>5.120689655172414</v>
      </c>
      <c r="H26" s="12">
        <f t="shared" si="11"/>
        <v>1.293103448275862</v>
      </c>
      <c r="I26" s="7">
        <f t="shared" si="12"/>
        <v>2</v>
      </c>
      <c r="J26" s="7">
        <f t="shared" si="12"/>
        <v>0</v>
      </c>
      <c r="K26" s="13">
        <f t="shared" si="12"/>
        <v>19.333333333333332</v>
      </c>
      <c r="L26" s="7">
        <f t="shared" si="12"/>
        <v>18</v>
      </c>
      <c r="M26" s="7">
        <f t="shared" si="12"/>
        <v>11</v>
      </c>
      <c r="N26" s="7">
        <f t="shared" si="12"/>
        <v>7</v>
      </c>
      <c r="O26" s="5">
        <f t="shared" si="13"/>
        <v>5.120689655172414</v>
      </c>
      <c r="P26" s="5">
        <f t="shared" si="14"/>
        <v>1.293103448275862</v>
      </c>
      <c r="Q26" s="1">
        <v>2</v>
      </c>
      <c r="R26" s="1">
        <v>0</v>
      </c>
      <c r="S26" s="34">
        <v>19.333333333333332</v>
      </c>
      <c r="T26" s="1">
        <v>18</v>
      </c>
      <c r="U26" s="1">
        <v>11</v>
      </c>
      <c r="V26" s="1">
        <v>7</v>
      </c>
      <c r="W26" s="5" t="e">
        <f t="shared" si="15"/>
        <v>#DIV/0!</v>
      </c>
      <c r="X26" s="5" t="e">
        <f t="shared" si="16"/>
        <v>#DIV/0!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</row>
    <row r="27" spans="1:30" ht="15">
      <c r="A27" s="40" t="s">
        <v>370</v>
      </c>
      <c r="B27" s="41">
        <v>2</v>
      </c>
      <c r="C27" s="40" t="s">
        <v>42</v>
      </c>
      <c r="D27" s="40">
        <v>6</v>
      </c>
      <c r="E27" s="40"/>
      <c r="F27" s="39" t="s">
        <v>144</v>
      </c>
      <c r="G27" s="12">
        <f t="shared" si="10"/>
        <v>3.9438202247191008</v>
      </c>
      <c r="H27" s="12">
        <f t="shared" si="11"/>
        <v>1.247191011235955</v>
      </c>
      <c r="I27" s="7">
        <f t="shared" si="12"/>
        <v>2</v>
      </c>
      <c r="J27" s="7">
        <f t="shared" si="12"/>
        <v>0</v>
      </c>
      <c r="K27" s="13">
        <f t="shared" si="12"/>
        <v>29.666666666666668</v>
      </c>
      <c r="L27" s="7">
        <f t="shared" si="12"/>
        <v>26</v>
      </c>
      <c r="M27" s="7">
        <f t="shared" si="12"/>
        <v>13</v>
      </c>
      <c r="N27" s="7">
        <f t="shared" si="12"/>
        <v>11</v>
      </c>
      <c r="O27" s="5">
        <f t="shared" si="13"/>
        <v>3.9438202247191008</v>
      </c>
      <c r="P27" s="5">
        <f t="shared" si="14"/>
        <v>1.247191011235955</v>
      </c>
      <c r="Q27" s="1">
        <v>2</v>
      </c>
      <c r="R27" s="1">
        <v>0</v>
      </c>
      <c r="S27" s="34">
        <v>29.666666666666668</v>
      </c>
      <c r="T27" s="1">
        <v>26</v>
      </c>
      <c r="U27" s="1">
        <v>13</v>
      </c>
      <c r="V27" s="1">
        <v>11</v>
      </c>
      <c r="W27" s="5" t="e">
        <f t="shared" si="15"/>
        <v>#DIV/0!</v>
      </c>
      <c r="X27" s="5" t="e">
        <f t="shared" si="16"/>
        <v>#DIV/0!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</row>
    <row r="28" spans="1:30" ht="15">
      <c r="A28" s="40">
        <v>5</v>
      </c>
      <c r="B28" s="41">
        <v>3</v>
      </c>
      <c r="C28" s="40" t="s">
        <v>58</v>
      </c>
      <c r="D28" s="40">
        <v>7</v>
      </c>
      <c r="E28" s="40"/>
      <c r="F28" s="39" t="s">
        <v>137</v>
      </c>
      <c r="G28" s="12">
        <f t="shared" si="10"/>
        <v>4.090909090909091</v>
      </c>
      <c r="H28" s="12">
        <f t="shared" si="11"/>
        <v>1.7272727272727273</v>
      </c>
      <c r="I28" s="7">
        <f t="shared" si="12"/>
        <v>1</v>
      </c>
      <c r="J28" s="7">
        <f t="shared" si="12"/>
        <v>0</v>
      </c>
      <c r="K28" s="13">
        <f t="shared" si="12"/>
        <v>11</v>
      </c>
      <c r="L28" s="7">
        <f t="shared" si="12"/>
        <v>13</v>
      </c>
      <c r="M28" s="7">
        <f t="shared" si="12"/>
        <v>5</v>
      </c>
      <c r="N28" s="7">
        <f t="shared" si="12"/>
        <v>6</v>
      </c>
      <c r="O28" s="5">
        <f t="shared" si="13"/>
        <v>4.090909090909091</v>
      </c>
      <c r="P28" s="5">
        <f t="shared" si="14"/>
        <v>1.7272727272727273</v>
      </c>
      <c r="Q28" s="1">
        <v>1</v>
      </c>
      <c r="R28" s="1">
        <v>0</v>
      </c>
      <c r="S28" s="34">
        <v>11</v>
      </c>
      <c r="T28" s="1">
        <v>13</v>
      </c>
      <c r="U28" s="1">
        <v>5</v>
      </c>
      <c r="V28" s="1">
        <v>6</v>
      </c>
      <c r="W28" s="5" t="e">
        <f t="shared" si="15"/>
        <v>#DIV/0!</v>
      </c>
      <c r="X28" s="5" t="e">
        <f t="shared" si="16"/>
        <v>#DIV/0!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</row>
    <row r="29" spans="1:30" ht="15">
      <c r="A29" s="40">
        <v>3</v>
      </c>
      <c r="B29" s="41">
        <v>3</v>
      </c>
      <c r="C29" s="40" t="s">
        <v>52</v>
      </c>
      <c r="D29" s="40">
        <v>8</v>
      </c>
      <c r="E29" s="40"/>
      <c r="F29" s="39" t="s">
        <v>138</v>
      </c>
      <c r="G29" s="12">
        <f t="shared" si="10"/>
        <v>2.634146341463415</v>
      </c>
      <c r="H29" s="12">
        <f t="shared" si="11"/>
        <v>0.8780487804878049</v>
      </c>
      <c r="I29" s="7">
        <f t="shared" si="12"/>
        <v>2</v>
      </c>
      <c r="J29" s="7">
        <f t="shared" si="12"/>
        <v>1</v>
      </c>
      <c r="K29" s="13">
        <f t="shared" si="12"/>
        <v>13.666666666666666</v>
      </c>
      <c r="L29" s="7">
        <f t="shared" si="12"/>
        <v>8</v>
      </c>
      <c r="M29" s="7">
        <f t="shared" si="12"/>
        <v>4</v>
      </c>
      <c r="N29" s="7">
        <f t="shared" si="12"/>
        <v>4</v>
      </c>
      <c r="O29" s="5">
        <f t="shared" si="13"/>
        <v>2.634146341463415</v>
      </c>
      <c r="P29" s="5">
        <f t="shared" si="14"/>
        <v>0.8780487804878049</v>
      </c>
      <c r="Q29" s="1">
        <v>2</v>
      </c>
      <c r="R29" s="1">
        <v>1</v>
      </c>
      <c r="S29" s="34">
        <v>13.666666666666666</v>
      </c>
      <c r="T29" s="1">
        <v>8</v>
      </c>
      <c r="U29" s="1">
        <v>4</v>
      </c>
      <c r="V29" s="1">
        <v>4</v>
      </c>
      <c r="W29" s="5" t="e">
        <f t="shared" si="15"/>
        <v>#DIV/0!</v>
      </c>
      <c r="X29" s="5" t="e">
        <f t="shared" si="16"/>
        <v>#DIV/0!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</row>
    <row r="30" spans="1:30" ht="15">
      <c r="A30" s="40">
        <v>1</v>
      </c>
      <c r="B30" s="41">
        <v>3</v>
      </c>
      <c r="C30" s="40" t="s">
        <v>41</v>
      </c>
      <c r="D30" s="40">
        <v>9</v>
      </c>
      <c r="E30" s="40"/>
      <c r="F30" s="39" t="s">
        <v>139</v>
      </c>
      <c r="G30" s="12">
        <f>M30/K30*9</f>
        <v>4.2631578947368425</v>
      </c>
      <c r="H30" s="12">
        <f>(L30+N30)/K30</f>
        <v>1.4210526315789473</v>
      </c>
      <c r="I30" s="7">
        <f aca="true" t="shared" si="17" ref="I30:N31">Q30-Y30</f>
        <v>0</v>
      </c>
      <c r="J30" s="7">
        <f t="shared" si="17"/>
        <v>0</v>
      </c>
      <c r="K30" s="13">
        <f t="shared" si="17"/>
        <v>12.666666666666666</v>
      </c>
      <c r="L30" s="7">
        <f t="shared" si="17"/>
        <v>8</v>
      </c>
      <c r="M30" s="7">
        <f t="shared" si="17"/>
        <v>6</v>
      </c>
      <c r="N30" s="7">
        <f t="shared" si="17"/>
        <v>10</v>
      </c>
      <c r="O30" s="5">
        <f>U30/S30*9</f>
        <v>4.2631578947368425</v>
      </c>
      <c r="P30" s="5">
        <f>(T30+V30)/S30</f>
        <v>1.4210526315789473</v>
      </c>
      <c r="Q30" s="1">
        <v>0</v>
      </c>
      <c r="R30" s="1">
        <v>0</v>
      </c>
      <c r="S30" s="34">
        <v>12.666666666666666</v>
      </c>
      <c r="T30" s="1">
        <v>8</v>
      </c>
      <c r="U30" s="1">
        <v>6</v>
      </c>
      <c r="V30" s="1">
        <v>10</v>
      </c>
      <c r="W30" s="5" t="e">
        <f>AC30/AA30*9</f>
        <v>#DIV/0!</v>
      </c>
      <c r="X30" s="5" t="e">
        <f>(AB30+AD30)/AA30</f>
        <v>#DIV/0!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</row>
    <row r="31" spans="1:30" s="48" customFormat="1" ht="15.75" thickBot="1">
      <c r="A31" s="42">
        <v>10</v>
      </c>
      <c r="B31" s="43">
        <v>2</v>
      </c>
      <c r="C31" s="42" t="s">
        <v>41</v>
      </c>
      <c r="D31" s="42" t="s">
        <v>45</v>
      </c>
      <c r="E31" s="42"/>
      <c r="F31" s="44" t="s">
        <v>132</v>
      </c>
      <c r="G31" s="45">
        <f>M31/K31*9</f>
        <v>3.31578947368421</v>
      </c>
      <c r="H31" s="45">
        <f>(L31+N31)/K31</f>
        <v>1.5263157894736843</v>
      </c>
      <c r="I31" s="42">
        <f t="shared" si="17"/>
        <v>0</v>
      </c>
      <c r="J31" s="42">
        <f t="shared" si="17"/>
        <v>0</v>
      </c>
      <c r="K31" s="46">
        <f t="shared" si="17"/>
        <v>19</v>
      </c>
      <c r="L31" s="42">
        <f t="shared" si="17"/>
        <v>23</v>
      </c>
      <c r="M31" s="42">
        <f t="shared" si="17"/>
        <v>7</v>
      </c>
      <c r="N31" s="42">
        <f t="shared" si="17"/>
        <v>6</v>
      </c>
      <c r="O31" s="47">
        <f>U31/S31*9</f>
        <v>3.31578947368421</v>
      </c>
      <c r="P31" s="47">
        <f>(T31+V31)/S31</f>
        <v>1.5263157894736843</v>
      </c>
      <c r="Q31" s="48">
        <v>0</v>
      </c>
      <c r="R31" s="48">
        <v>0</v>
      </c>
      <c r="S31" s="49">
        <v>19</v>
      </c>
      <c r="T31" s="48">
        <v>23</v>
      </c>
      <c r="U31" s="48">
        <v>7</v>
      </c>
      <c r="V31" s="48">
        <v>6</v>
      </c>
      <c r="W31" s="47" t="e">
        <f>AC31/AA31*9</f>
        <v>#DIV/0!</v>
      </c>
      <c r="X31" s="47" t="e">
        <f>(AB31+AD31)/AA31</f>
        <v>#DIV/0!</v>
      </c>
      <c r="Y31" s="48">
        <v>0</v>
      </c>
      <c r="Z31" s="48">
        <v>0</v>
      </c>
      <c r="AA31" s="48">
        <v>0</v>
      </c>
      <c r="AB31" s="48">
        <v>0</v>
      </c>
      <c r="AC31" s="48">
        <v>0</v>
      </c>
      <c r="AD31" s="48">
        <v>0</v>
      </c>
    </row>
    <row r="32" spans="1:14" ht="15.75" thickBot="1">
      <c r="A32" s="7">
        <f>SUM(A22:A31)</f>
        <v>119</v>
      </c>
      <c r="B32" s="7"/>
      <c r="C32" s="7"/>
      <c r="D32" s="7"/>
      <c r="E32" s="7"/>
      <c r="F32" s="10"/>
      <c r="G32" s="17">
        <f t="shared" si="10"/>
        <v>3.6712564543889847</v>
      </c>
      <c r="H32" s="18">
        <f t="shared" si="11"/>
        <v>1.2908777969018934</v>
      </c>
      <c r="I32" s="15">
        <f aca="true" t="shared" si="18" ref="I32:N32">SUM(I22:I31)</f>
        <v>12</v>
      </c>
      <c r="J32" s="15">
        <f t="shared" si="18"/>
        <v>7</v>
      </c>
      <c r="K32" s="19">
        <f t="shared" si="18"/>
        <v>193.66666666666666</v>
      </c>
      <c r="L32" s="15">
        <f t="shared" si="18"/>
        <v>167</v>
      </c>
      <c r="M32" s="15">
        <f t="shared" si="18"/>
        <v>79</v>
      </c>
      <c r="N32" s="16">
        <f t="shared" si="18"/>
        <v>83</v>
      </c>
    </row>
    <row r="33" spans="1:14" ht="15">
      <c r="A33" s="7">
        <f>A19+A32</f>
        <v>224</v>
      </c>
      <c r="B33" s="7"/>
      <c r="C33" s="7"/>
      <c r="D33" s="7"/>
      <c r="E33" s="7"/>
      <c r="F33" s="10"/>
      <c r="G33" s="7"/>
      <c r="H33" s="7"/>
      <c r="I33" s="7"/>
      <c r="J33" s="7"/>
      <c r="K33" s="7"/>
      <c r="L33" s="7"/>
      <c r="M33" s="7"/>
      <c r="N33" s="7"/>
    </row>
    <row r="34" spans="1:14" ht="15">
      <c r="A34" s="7"/>
      <c r="B34" s="7"/>
      <c r="C34" s="7"/>
      <c r="D34" s="7"/>
      <c r="E34" s="7"/>
      <c r="F34" s="9" t="s">
        <v>28</v>
      </c>
      <c r="G34" s="7"/>
      <c r="H34" s="7"/>
      <c r="I34" s="7"/>
      <c r="J34" s="7"/>
      <c r="K34" s="7"/>
      <c r="L34" s="7"/>
      <c r="M34" s="7"/>
      <c r="N34" s="7"/>
    </row>
    <row r="35" spans="1:14" ht="15">
      <c r="A35" s="40">
        <v>27</v>
      </c>
      <c r="B35" s="41">
        <v>3</v>
      </c>
      <c r="C35" s="40" t="s">
        <v>40</v>
      </c>
      <c r="D35" s="40" t="s">
        <v>19</v>
      </c>
      <c r="E35" s="40"/>
      <c r="F35" s="39" t="s">
        <v>126</v>
      </c>
      <c r="G35" s="7"/>
      <c r="H35" s="7"/>
      <c r="I35" s="7"/>
      <c r="J35" s="7"/>
      <c r="K35" s="7"/>
      <c r="L35" s="7"/>
      <c r="M35" s="7"/>
      <c r="N35" s="7"/>
    </row>
    <row r="36" spans="2:6" s="7" customFormat="1" ht="15">
      <c r="B36" s="37"/>
      <c r="F36" s="10"/>
    </row>
    <row r="37" spans="1:14" ht="15">
      <c r="A37" s="7"/>
      <c r="B37" s="7"/>
      <c r="C37" s="7"/>
      <c r="D37" s="7"/>
      <c r="E37" s="7"/>
      <c r="F37" s="10"/>
      <c r="G37" s="7"/>
      <c r="H37" s="7"/>
      <c r="I37" s="7"/>
      <c r="J37" s="7"/>
      <c r="K37" s="7"/>
      <c r="L37" s="7"/>
      <c r="M37" s="7"/>
      <c r="N37" s="7"/>
    </row>
    <row r="38" spans="1:14" ht="15">
      <c r="A38" s="8" t="s">
        <v>0</v>
      </c>
      <c r="B38" s="8" t="s">
        <v>30</v>
      </c>
      <c r="C38" s="8" t="s">
        <v>38</v>
      </c>
      <c r="D38" s="8" t="s">
        <v>1</v>
      </c>
      <c r="E38" s="7"/>
      <c r="F38" s="9" t="s">
        <v>29</v>
      </c>
      <c r="G38" s="7"/>
      <c r="H38" s="7"/>
      <c r="I38" s="7"/>
      <c r="J38" s="7"/>
      <c r="K38" s="7"/>
      <c r="L38" s="7"/>
      <c r="M38" s="7"/>
      <c r="N38" s="7"/>
    </row>
    <row r="39" spans="1:8" ht="15">
      <c r="A39" s="40" t="s">
        <v>45</v>
      </c>
      <c r="B39" s="41">
        <v>2</v>
      </c>
      <c r="C39" s="40" t="s">
        <v>39</v>
      </c>
      <c r="D39" s="40" t="s">
        <v>45</v>
      </c>
      <c r="F39" s="39" t="s">
        <v>140</v>
      </c>
      <c r="G39" s="7">
        <v>1</v>
      </c>
      <c r="H39" s="7"/>
    </row>
    <row r="40" spans="1:14" ht="15">
      <c r="A40" s="40" t="s">
        <v>45</v>
      </c>
      <c r="B40" s="41">
        <v>2</v>
      </c>
      <c r="C40" s="40" t="s">
        <v>44</v>
      </c>
      <c r="D40" s="40" t="s">
        <v>15</v>
      </c>
      <c r="F40" s="39" t="s">
        <v>141</v>
      </c>
      <c r="G40" s="7">
        <v>2</v>
      </c>
      <c r="H40" s="40"/>
      <c r="I40" s="41"/>
      <c r="J40" s="40"/>
      <c r="K40" s="40"/>
      <c r="L40" s="40"/>
      <c r="M40" s="39"/>
      <c r="N40" s="7"/>
    </row>
    <row r="41" spans="1:14" ht="15">
      <c r="A41" s="40"/>
      <c r="B41" s="41">
        <v>2</v>
      </c>
      <c r="C41" s="40" t="s">
        <v>43</v>
      </c>
      <c r="D41" s="40" t="s">
        <v>19</v>
      </c>
      <c r="F41" s="39" t="s">
        <v>142</v>
      </c>
      <c r="G41" s="7">
        <v>3</v>
      </c>
      <c r="H41" s="7"/>
      <c r="I41" s="7"/>
      <c r="J41" s="7"/>
      <c r="K41" s="7"/>
      <c r="L41" s="7"/>
      <c r="M41" s="7"/>
      <c r="N41" s="7"/>
    </row>
    <row r="42" spans="1:14" ht="15">
      <c r="A42" s="40" t="s">
        <v>369</v>
      </c>
      <c r="B42" s="41">
        <v>3</v>
      </c>
      <c r="C42" s="40" t="s">
        <v>64</v>
      </c>
      <c r="D42" s="40" t="s">
        <v>15</v>
      </c>
      <c r="F42" s="39" t="s">
        <v>118</v>
      </c>
      <c r="G42" s="7">
        <v>4</v>
      </c>
      <c r="H42" s="7"/>
      <c r="I42" s="40"/>
      <c r="J42" s="41"/>
      <c r="K42" s="40"/>
      <c r="L42" s="40"/>
      <c r="M42" s="40"/>
      <c r="N42" s="39"/>
    </row>
    <row r="43" spans="1:14" ht="15">
      <c r="A43" s="40">
        <v>10</v>
      </c>
      <c r="B43" s="41">
        <v>2</v>
      </c>
      <c r="C43" s="40" t="s">
        <v>41</v>
      </c>
      <c r="D43" s="40" t="s">
        <v>45</v>
      </c>
      <c r="F43" s="39" t="s">
        <v>132</v>
      </c>
      <c r="G43" s="7">
        <v>5</v>
      </c>
      <c r="H43" s="7"/>
      <c r="I43" s="7"/>
      <c r="J43" s="7"/>
      <c r="K43" s="7"/>
      <c r="L43" s="7"/>
      <c r="M43" s="7"/>
      <c r="N43" s="7"/>
    </row>
    <row r="44" spans="1:14" ht="15">
      <c r="A44" s="40"/>
      <c r="B44" s="41">
        <v>3</v>
      </c>
      <c r="C44" s="40" t="s">
        <v>42</v>
      </c>
      <c r="D44" s="40" t="s">
        <v>17</v>
      </c>
      <c r="F44" s="39" t="s">
        <v>145</v>
      </c>
      <c r="G44" s="7">
        <v>6</v>
      </c>
      <c r="H44" s="7"/>
      <c r="I44" s="7"/>
      <c r="J44" s="7"/>
      <c r="K44" s="7"/>
      <c r="L44" s="7"/>
      <c r="M44" s="7"/>
      <c r="N44" s="7"/>
    </row>
    <row r="45" spans="1:14" ht="15">
      <c r="A45" s="40"/>
      <c r="B45" s="41">
        <v>3</v>
      </c>
      <c r="C45" s="40" t="s">
        <v>64</v>
      </c>
      <c r="D45" s="40" t="s">
        <v>15</v>
      </c>
      <c r="F45" s="39" t="s">
        <v>146</v>
      </c>
      <c r="G45" s="7">
        <v>7</v>
      </c>
      <c r="H45" s="7"/>
      <c r="I45" s="7"/>
      <c r="J45" s="7"/>
      <c r="K45" s="7"/>
      <c r="L45" s="7"/>
      <c r="M45" s="7"/>
      <c r="N45" s="7"/>
    </row>
    <row r="46" spans="1:14" ht="15">
      <c r="A46" s="40"/>
      <c r="B46" s="41">
        <v>3</v>
      </c>
      <c r="C46" s="40" t="s">
        <v>42</v>
      </c>
      <c r="D46" s="40" t="s">
        <v>16</v>
      </c>
      <c r="F46" s="39" t="s">
        <v>147</v>
      </c>
      <c r="G46" s="7">
        <v>8</v>
      </c>
      <c r="H46" s="7"/>
      <c r="I46" s="7"/>
      <c r="J46" s="7"/>
      <c r="K46" s="7"/>
      <c r="L46" s="7"/>
      <c r="M46" s="7"/>
      <c r="N46" s="7"/>
    </row>
    <row r="47" spans="1:7" ht="15">
      <c r="A47" s="40"/>
      <c r="B47" s="41">
        <v>3</v>
      </c>
      <c r="C47" s="40" t="s">
        <v>42</v>
      </c>
      <c r="D47" s="40" t="s">
        <v>18</v>
      </c>
      <c r="F47" s="39" t="s">
        <v>148</v>
      </c>
      <c r="G47" s="7">
        <v>9</v>
      </c>
    </row>
    <row r="48" spans="1:7" ht="15">
      <c r="A48" s="40"/>
      <c r="B48" s="41">
        <v>3</v>
      </c>
      <c r="C48" s="40" t="s">
        <v>52</v>
      </c>
      <c r="D48" s="40" t="s">
        <v>19</v>
      </c>
      <c r="F48" s="39" t="s">
        <v>149</v>
      </c>
      <c r="G48" s="7">
        <v>10</v>
      </c>
    </row>
    <row r="49" spans="1:7" ht="15">
      <c r="A49" s="40"/>
      <c r="B49" s="41">
        <v>3</v>
      </c>
      <c r="C49" s="40" t="s">
        <v>52</v>
      </c>
      <c r="D49" s="40" t="s">
        <v>45</v>
      </c>
      <c r="F49" s="39" t="s">
        <v>150</v>
      </c>
      <c r="G49" s="7">
        <v>11</v>
      </c>
    </row>
    <row r="50" spans="1:7" ht="15">
      <c r="A50" s="40"/>
      <c r="B50" s="41">
        <v>3</v>
      </c>
      <c r="C50" s="40" t="s">
        <v>58</v>
      </c>
      <c r="D50" s="40" t="s">
        <v>14</v>
      </c>
      <c r="F50" s="39" t="s">
        <v>151</v>
      </c>
      <c r="G50" s="7">
        <v>12</v>
      </c>
    </row>
    <row r="51" spans="1:7" ht="15">
      <c r="A51" s="40"/>
      <c r="B51" s="41">
        <v>3</v>
      </c>
      <c r="C51" s="40" t="s">
        <v>51</v>
      </c>
      <c r="D51" s="40" t="s">
        <v>45</v>
      </c>
      <c r="F51" s="39" t="s">
        <v>152</v>
      </c>
      <c r="G51" s="7">
        <v>13</v>
      </c>
    </row>
    <row r="52" spans="1:7" ht="15">
      <c r="A52" s="40"/>
      <c r="B52" s="41">
        <v>3</v>
      </c>
      <c r="C52" s="40" t="s">
        <v>43</v>
      </c>
      <c r="D52" s="40" t="s">
        <v>45</v>
      </c>
      <c r="F52" s="39" t="s">
        <v>153</v>
      </c>
      <c r="G52" s="7">
        <v>14</v>
      </c>
    </row>
    <row r="53" spans="1:7" ht="15">
      <c r="A53" s="40"/>
      <c r="B53" s="41">
        <v>3</v>
      </c>
      <c r="C53" s="40" t="s">
        <v>64</v>
      </c>
      <c r="D53" s="40" t="s">
        <v>45</v>
      </c>
      <c r="F53" s="39" t="s">
        <v>154</v>
      </c>
      <c r="G53" s="7">
        <v>15</v>
      </c>
    </row>
  </sheetData>
  <mergeCells count="3">
    <mergeCell ref="O2:V2"/>
    <mergeCell ref="W2:AD2"/>
    <mergeCell ref="A1:F1"/>
  </mergeCells>
  <printOptions horizontalCentered="1" verticalCentered="1"/>
  <pageMargins left="0.75" right="0.75" top="0.5" bottom="0.5" header="0.5" footer="0.5"/>
  <pageSetup fitToHeight="1" fitToWidth="1" horizontalDpi="300" verticalDpi="300" orientation="landscape" scale="66" r:id="rId1"/>
  <headerFooter alignWithMargins="0">
    <oddHeader>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1"/>
  <sheetViews>
    <sheetView zoomScale="75" zoomScaleNormal="75" workbookViewId="0" topLeftCell="A1">
      <selection activeCell="A1" sqref="A1:F1"/>
    </sheetView>
  </sheetViews>
  <sheetFormatPr defaultColWidth="9.33203125" defaultRowHeight="12.75"/>
  <cols>
    <col min="1" max="1" width="5.16015625" style="1" customWidth="1"/>
    <col min="2" max="2" width="6.16015625" style="1" bestFit="1" customWidth="1"/>
    <col min="3" max="3" width="7.33203125" style="1" bestFit="1" customWidth="1"/>
    <col min="4" max="4" width="8" style="1" bestFit="1" customWidth="1"/>
    <col min="5" max="5" width="8.16015625" style="1" customWidth="1"/>
    <col min="6" max="6" width="22.5" style="2" customWidth="1"/>
    <col min="7" max="7" width="7.83203125" style="1" bestFit="1" customWidth="1"/>
    <col min="8" max="8" width="7" style="1" bestFit="1" customWidth="1"/>
    <col min="9" max="9" width="5.16015625" style="1" bestFit="1" customWidth="1"/>
    <col min="10" max="10" width="7.83203125" style="1" customWidth="1"/>
    <col min="11" max="11" width="10.33203125" style="1" customWidth="1"/>
    <col min="12" max="12" width="7.16015625" style="1" customWidth="1"/>
    <col min="13" max="13" width="7" style="1" customWidth="1"/>
    <col min="14" max="14" width="5.5" style="1" customWidth="1"/>
    <col min="15" max="15" width="7" style="1" customWidth="1"/>
    <col min="16" max="16" width="6.5" style="1" customWidth="1"/>
    <col min="17" max="17" width="4.83203125" style="1" customWidth="1"/>
    <col min="18" max="18" width="5" style="1" customWidth="1"/>
    <col min="19" max="19" width="9.16015625" style="1" customWidth="1"/>
    <col min="20" max="20" width="6.16015625" style="1" customWidth="1"/>
    <col min="21" max="21" width="5" style="1" customWidth="1"/>
    <col min="22" max="22" width="4.5" style="1" customWidth="1"/>
    <col min="23" max="24" width="8.33203125" style="1" bestFit="1" customWidth="1"/>
    <col min="25" max="25" width="3.16015625" style="1" bestFit="1" customWidth="1"/>
    <col min="26" max="26" width="3.33203125" style="1" bestFit="1" customWidth="1"/>
    <col min="27" max="27" width="6.16015625" style="1" bestFit="1" customWidth="1"/>
    <col min="28" max="28" width="4.5" style="1" bestFit="1" customWidth="1"/>
    <col min="29" max="29" width="3.66015625" style="1" bestFit="1" customWidth="1"/>
    <col min="30" max="30" width="3.83203125" style="1" bestFit="1" customWidth="1"/>
    <col min="31" max="16384" width="8.83203125" style="1" customWidth="1"/>
  </cols>
  <sheetData>
    <row r="1" spans="1:6" ht="31.5" thickBot="1">
      <c r="A1" s="61" t="s">
        <v>49</v>
      </c>
      <c r="B1" s="62"/>
      <c r="C1" s="62"/>
      <c r="D1" s="62"/>
      <c r="E1" s="62"/>
      <c r="F1" s="63"/>
    </row>
    <row r="2" spans="15:30" ht="12.75" customHeight="1">
      <c r="O2" s="60" t="s">
        <v>12</v>
      </c>
      <c r="P2" s="60"/>
      <c r="Q2" s="60"/>
      <c r="R2" s="60"/>
      <c r="S2" s="60"/>
      <c r="T2" s="60"/>
      <c r="U2" s="60"/>
      <c r="V2" s="60"/>
      <c r="W2" s="60" t="s">
        <v>13</v>
      </c>
      <c r="X2" s="60"/>
      <c r="Y2" s="60"/>
      <c r="Z2" s="60"/>
      <c r="AA2" s="60"/>
      <c r="AB2" s="60"/>
      <c r="AC2" s="60"/>
      <c r="AD2" s="60"/>
    </row>
    <row r="3" spans="1:30" s="3" customFormat="1" ht="14.25">
      <c r="A3" s="8" t="s">
        <v>0</v>
      </c>
      <c r="B3" s="8" t="s">
        <v>30</v>
      </c>
      <c r="C3" s="8" t="s">
        <v>38</v>
      </c>
      <c r="D3" s="8" t="s">
        <v>1</v>
      </c>
      <c r="E3" s="8" t="s">
        <v>2</v>
      </c>
      <c r="F3" s="9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3" t="s">
        <v>4</v>
      </c>
      <c r="P3" s="3" t="s">
        <v>5</v>
      </c>
      <c r="Q3" s="3" t="s">
        <v>6</v>
      </c>
      <c r="R3" s="3" t="s">
        <v>7</v>
      </c>
      <c r="S3" s="3" t="s">
        <v>8</v>
      </c>
      <c r="T3" s="3" t="s">
        <v>9</v>
      </c>
      <c r="U3" s="3" t="s">
        <v>10</v>
      </c>
      <c r="V3" s="3" t="s">
        <v>11</v>
      </c>
      <c r="W3" s="3" t="s">
        <v>4</v>
      </c>
      <c r="X3" s="3" t="s">
        <v>5</v>
      </c>
      <c r="Y3" s="3" t="s">
        <v>6</v>
      </c>
      <c r="Z3" s="3" t="s">
        <v>7</v>
      </c>
      <c r="AA3" s="3" t="s">
        <v>8</v>
      </c>
      <c r="AB3" s="3" t="s">
        <v>9</v>
      </c>
      <c r="AC3" s="3" t="s">
        <v>10</v>
      </c>
      <c r="AD3" s="3" t="s">
        <v>11</v>
      </c>
    </row>
    <row r="4" spans="1:30" s="36" customFormat="1" ht="15">
      <c r="A4" s="40">
        <v>6</v>
      </c>
      <c r="B4" s="41">
        <v>2</v>
      </c>
      <c r="C4" s="40" t="s">
        <v>64</v>
      </c>
      <c r="D4" s="40" t="s">
        <v>14</v>
      </c>
      <c r="E4" s="40"/>
      <c r="F4" s="39" t="s">
        <v>65</v>
      </c>
      <c r="G4" s="11">
        <f>J4/H4</f>
        <v>0.25675675675675674</v>
      </c>
      <c r="H4" s="7">
        <f aca="true" t="shared" si="0" ref="H4:H17">P4-X4</f>
        <v>74</v>
      </c>
      <c r="I4" s="7">
        <f aca="true" t="shared" si="1" ref="I4:I17">Q4-Y4</f>
        <v>4</v>
      </c>
      <c r="J4" s="7">
        <f aca="true" t="shared" si="2" ref="J4:J17">R4-Z4</f>
        <v>19</v>
      </c>
      <c r="K4" s="7">
        <f aca="true" t="shared" si="3" ref="K4:K17">S4-AA4</f>
        <v>2</v>
      </c>
      <c r="L4" s="7">
        <f aca="true" t="shared" si="4" ref="L4:L17">T4-AB4</f>
        <v>7</v>
      </c>
      <c r="M4" s="7">
        <f>I4+L4-K4</f>
        <v>9</v>
      </c>
      <c r="N4" s="7">
        <f aca="true" t="shared" si="5" ref="N4:N17">V4-AD4</f>
        <v>0</v>
      </c>
      <c r="O4" s="4">
        <f aca="true" t="shared" si="6" ref="O4:O17">R4/P4</f>
        <v>0.25675675675675674</v>
      </c>
      <c r="P4" s="1">
        <v>74</v>
      </c>
      <c r="Q4" s="1">
        <v>4</v>
      </c>
      <c r="R4" s="1">
        <v>19</v>
      </c>
      <c r="S4" s="1">
        <v>2</v>
      </c>
      <c r="T4" s="1">
        <v>7</v>
      </c>
      <c r="U4" s="1">
        <f aca="true" t="shared" si="7" ref="U4:U17">Q4+T4-S4</f>
        <v>9</v>
      </c>
      <c r="V4" s="1">
        <v>0</v>
      </c>
      <c r="W4" s="4" t="e">
        <f aca="true" t="shared" si="8" ref="W4:W17">Z4/X4</f>
        <v>#DIV/0!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f aca="true" t="shared" si="9" ref="AC4:AC17">Y4+AB4-AA4</f>
        <v>0</v>
      </c>
      <c r="AD4" s="1">
        <v>0</v>
      </c>
    </row>
    <row r="5" spans="1:30" ht="15">
      <c r="A5" s="40">
        <v>1</v>
      </c>
      <c r="B5" s="41">
        <v>3</v>
      </c>
      <c r="C5" s="40" t="s">
        <v>58</v>
      </c>
      <c r="D5" s="40" t="s">
        <v>14</v>
      </c>
      <c r="E5" s="40"/>
      <c r="F5" s="39" t="s">
        <v>69</v>
      </c>
      <c r="G5" s="11">
        <f aca="true" t="shared" si="10" ref="G5:G18">J5/H5</f>
        <v>0.1</v>
      </c>
      <c r="H5" s="7">
        <f t="shared" si="0"/>
        <v>10</v>
      </c>
      <c r="I5" s="7">
        <f t="shared" si="1"/>
        <v>0</v>
      </c>
      <c r="J5" s="7">
        <f t="shared" si="2"/>
        <v>1</v>
      </c>
      <c r="K5" s="7">
        <f t="shared" si="3"/>
        <v>0</v>
      </c>
      <c r="L5" s="7">
        <f t="shared" si="4"/>
        <v>1</v>
      </c>
      <c r="M5" s="7">
        <f aca="true" t="shared" si="11" ref="M5:M16">I5+L5-K5</f>
        <v>1</v>
      </c>
      <c r="N5" s="7">
        <f t="shared" si="5"/>
        <v>0</v>
      </c>
      <c r="O5" s="4">
        <f t="shared" si="6"/>
        <v>0.1</v>
      </c>
      <c r="P5" s="1">
        <v>10</v>
      </c>
      <c r="Q5" s="1">
        <v>0</v>
      </c>
      <c r="R5" s="1">
        <v>1</v>
      </c>
      <c r="S5" s="1">
        <v>0</v>
      </c>
      <c r="T5" s="1">
        <v>1</v>
      </c>
      <c r="U5" s="1">
        <f>Q5+T5-S5</f>
        <v>1</v>
      </c>
      <c r="V5" s="1">
        <v>0</v>
      </c>
      <c r="W5" s="4" t="e">
        <f t="shared" si="8"/>
        <v>#DIV/0!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f t="shared" si="9"/>
        <v>0</v>
      </c>
      <c r="AD5" s="1">
        <v>0</v>
      </c>
    </row>
    <row r="6" spans="1:30" ht="15">
      <c r="A6" s="40">
        <v>21</v>
      </c>
      <c r="B6" s="41">
        <v>3</v>
      </c>
      <c r="C6" s="40" t="s">
        <v>52</v>
      </c>
      <c r="D6" s="40" t="s">
        <v>15</v>
      </c>
      <c r="E6" s="40"/>
      <c r="F6" s="39" t="s">
        <v>70</v>
      </c>
      <c r="G6" s="11">
        <f t="shared" si="10"/>
        <v>0.325</v>
      </c>
      <c r="H6" s="7">
        <f t="shared" si="0"/>
        <v>80</v>
      </c>
      <c r="I6" s="7">
        <f t="shared" si="1"/>
        <v>16</v>
      </c>
      <c r="J6" s="7">
        <f t="shared" si="2"/>
        <v>26</v>
      </c>
      <c r="K6" s="7">
        <f t="shared" si="3"/>
        <v>4</v>
      </c>
      <c r="L6" s="7">
        <f t="shared" si="4"/>
        <v>24</v>
      </c>
      <c r="M6" s="7">
        <f t="shared" si="11"/>
        <v>36</v>
      </c>
      <c r="N6" s="7">
        <f t="shared" si="5"/>
        <v>0</v>
      </c>
      <c r="O6" s="4">
        <f t="shared" si="6"/>
        <v>0.325</v>
      </c>
      <c r="P6" s="1">
        <v>80</v>
      </c>
      <c r="Q6" s="1">
        <v>16</v>
      </c>
      <c r="R6" s="1">
        <v>26</v>
      </c>
      <c r="S6" s="1">
        <v>4</v>
      </c>
      <c r="T6" s="1">
        <v>24</v>
      </c>
      <c r="U6" s="1">
        <f t="shared" si="7"/>
        <v>36</v>
      </c>
      <c r="V6" s="1">
        <v>0</v>
      </c>
      <c r="W6" s="4" t="e">
        <f t="shared" si="8"/>
        <v>#DIV/0!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f t="shared" si="9"/>
        <v>0</v>
      </c>
      <c r="AD6" s="1">
        <v>0</v>
      </c>
    </row>
    <row r="7" spans="1:30" ht="15">
      <c r="A7" s="40">
        <v>10</v>
      </c>
      <c r="B7" s="41">
        <v>2</v>
      </c>
      <c r="C7" s="40" t="s">
        <v>42</v>
      </c>
      <c r="D7" s="40" t="s">
        <v>17</v>
      </c>
      <c r="E7" s="40"/>
      <c r="F7" s="39" t="s">
        <v>66</v>
      </c>
      <c r="G7" s="11">
        <f t="shared" si="10"/>
        <v>0.3333333333333333</v>
      </c>
      <c r="H7" s="7">
        <f t="shared" si="0"/>
        <v>93</v>
      </c>
      <c r="I7" s="7">
        <f t="shared" si="1"/>
        <v>11</v>
      </c>
      <c r="J7" s="7">
        <f t="shared" si="2"/>
        <v>31</v>
      </c>
      <c r="K7" s="7">
        <f t="shared" si="3"/>
        <v>2</v>
      </c>
      <c r="L7" s="7">
        <f t="shared" si="4"/>
        <v>25</v>
      </c>
      <c r="M7" s="7">
        <f t="shared" si="11"/>
        <v>34</v>
      </c>
      <c r="N7" s="7">
        <f t="shared" si="5"/>
        <v>1</v>
      </c>
      <c r="O7" s="4">
        <f t="shared" si="6"/>
        <v>0.3333333333333333</v>
      </c>
      <c r="P7" s="1">
        <v>93</v>
      </c>
      <c r="Q7" s="1">
        <v>11</v>
      </c>
      <c r="R7" s="1">
        <v>31</v>
      </c>
      <c r="S7" s="1">
        <v>2</v>
      </c>
      <c r="T7" s="1">
        <v>25</v>
      </c>
      <c r="U7" s="1">
        <f t="shared" si="7"/>
        <v>34</v>
      </c>
      <c r="V7" s="1">
        <v>1</v>
      </c>
      <c r="W7" s="4" t="e">
        <f t="shared" si="8"/>
        <v>#DIV/0!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f t="shared" si="9"/>
        <v>0</v>
      </c>
      <c r="AD7" s="1">
        <v>0</v>
      </c>
    </row>
    <row r="8" spans="1:30" ht="15">
      <c r="A8" s="40">
        <v>19</v>
      </c>
      <c r="B8" s="41">
        <v>3</v>
      </c>
      <c r="C8" s="40" t="s">
        <v>43</v>
      </c>
      <c r="D8" s="40" t="s">
        <v>71</v>
      </c>
      <c r="E8" s="40" t="s">
        <v>15</v>
      </c>
      <c r="F8" s="39" t="s">
        <v>56</v>
      </c>
      <c r="G8" s="11">
        <f t="shared" si="10"/>
        <v>0.2988505747126437</v>
      </c>
      <c r="H8" s="7">
        <f t="shared" si="0"/>
        <v>87</v>
      </c>
      <c r="I8" s="7">
        <f t="shared" si="1"/>
        <v>9</v>
      </c>
      <c r="J8" s="7">
        <f t="shared" si="2"/>
        <v>26</v>
      </c>
      <c r="K8" s="7">
        <f t="shared" si="3"/>
        <v>1</v>
      </c>
      <c r="L8" s="7">
        <f t="shared" si="4"/>
        <v>17</v>
      </c>
      <c r="M8" s="7">
        <f t="shared" si="11"/>
        <v>25</v>
      </c>
      <c r="N8" s="7">
        <f t="shared" si="5"/>
        <v>0</v>
      </c>
      <c r="O8" s="4">
        <f t="shared" si="6"/>
        <v>0.2988505747126437</v>
      </c>
      <c r="P8" s="1">
        <v>87</v>
      </c>
      <c r="Q8" s="1">
        <v>9</v>
      </c>
      <c r="R8" s="1">
        <v>26</v>
      </c>
      <c r="S8" s="1">
        <v>1</v>
      </c>
      <c r="T8" s="1">
        <v>17</v>
      </c>
      <c r="U8" s="1">
        <f t="shared" si="7"/>
        <v>25</v>
      </c>
      <c r="V8" s="1">
        <v>0</v>
      </c>
      <c r="W8" s="4" t="e">
        <f t="shared" si="8"/>
        <v>#DIV/0!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f t="shared" si="9"/>
        <v>0</v>
      </c>
      <c r="AD8" s="1">
        <v>0</v>
      </c>
    </row>
    <row r="9" spans="1:30" ht="15">
      <c r="A9" s="40">
        <v>8</v>
      </c>
      <c r="B9" s="41">
        <v>2</v>
      </c>
      <c r="C9" s="40" t="s">
        <v>44</v>
      </c>
      <c r="D9" s="40" t="s">
        <v>16</v>
      </c>
      <c r="E9" s="40"/>
      <c r="F9" s="39" t="s">
        <v>62</v>
      </c>
      <c r="G9" s="11">
        <f>J9/H9</f>
        <v>0.34375</v>
      </c>
      <c r="H9" s="7">
        <f t="shared" si="0"/>
        <v>32</v>
      </c>
      <c r="I9" s="7">
        <f t="shared" si="1"/>
        <v>4</v>
      </c>
      <c r="J9" s="7">
        <f t="shared" si="2"/>
        <v>11</v>
      </c>
      <c r="K9" s="7">
        <f t="shared" si="3"/>
        <v>0</v>
      </c>
      <c r="L9" s="7">
        <f t="shared" si="4"/>
        <v>2</v>
      </c>
      <c r="M9" s="7">
        <f>I9+L9-K9</f>
        <v>6</v>
      </c>
      <c r="N9" s="7">
        <f t="shared" si="5"/>
        <v>3</v>
      </c>
      <c r="O9" s="4">
        <f t="shared" si="6"/>
        <v>0.34375</v>
      </c>
      <c r="P9" s="1">
        <v>32</v>
      </c>
      <c r="Q9" s="1">
        <v>4</v>
      </c>
      <c r="R9" s="1">
        <v>11</v>
      </c>
      <c r="S9" s="1">
        <v>0</v>
      </c>
      <c r="T9" s="1">
        <v>2</v>
      </c>
      <c r="U9" s="1">
        <f t="shared" si="7"/>
        <v>6</v>
      </c>
      <c r="V9" s="1">
        <v>3</v>
      </c>
      <c r="W9" s="4" t="e">
        <f t="shared" si="8"/>
        <v>#DIV/0!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f t="shared" si="9"/>
        <v>0</v>
      </c>
      <c r="AD9" s="1">
        <v>0</v>
      </c>
    </row>
    <row r="10" spans="1:30" ht="15">
      <c r="A10" s="40">
        <v>6</v>
      </c>
      <c r="B10" s="41">
        <v>3</v>
      </c>
      <c r="C10" s="40" t="s">
        <v>39</v>
      </c>
      <c r="D10" s="40" t="s">
        <v>18</v>
      </c>
      <c r="E10" s="40"/>
      <c r="F10" s="39" t="s">
        <v>72</v>
      </c>
      <c r="G10" s="11">
        <f>J10/H10</f>
        <v>0.18823529411764706</v>
      </c>
      <c r="H10" s="7">
        <f t="shared" si="0"/>
        <v>85</v>
      </c>
      <c r="I10" s="7">
        <f t="shared" si="1"/>
        <v>6</v>
      </c>
      <c r="J10" s="7">
        <f t="shared" si="2"/>
        <v>16</v>
      </c>
      <c r="K10" s="7">
        <f t="shared" si="3"/>
        <v>2</v>
      </c>
      <c r="L10" s="7">
        <f t="shared" si="4"/>
        <v>11</v>
      </c>
      <c r="M10" s="7">
        <f>I10+L10-K10</f>
        <v>15</v>
      </c>
      <c r="N10" s="7">
        <f t="shared" si="5"/>
        <v>0</v>
      </c>
      <c r="O10" s="4">
        <f t="shared" si="6"/>
        <v>0.18823529411764706</v>
      </c>
      <c r="P10" s="1">
        <v>85</v>
      </c>
      <c r="Q10" s="1">
        <v>6</v>
      </c>
      <c r="R10" s="1">
        <v>16</v>
      </c>
      <c r="S10" s="1">
        <v>2</v>
      </c>
      <c r="T10" s="1">
        <v>11</v>
      </c>
      <c r="U10" s="1">
        <f t="shared" si="7"/>
        <v>15</v>
      </c>
      <c r="V10" s="1">
        <v>0</v>
      </c>
      <c r="W10" s="4" t="e">
        <f t="shared" si="8"/>
        <v>#DIV/0!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f t="shared" si="9"/>
        <v>0</v>
      </c>
      <c r="AD10" s="1">
        <v>0</v>
      </c>
    </row>
    <row r="11" spans="1:30" ht="15">
      <c r="A11" s="40">
        <v>1</v>
      </c>
      <c r="B11" s="41">
        <v>3</v>
      </c>
      <c r="C11" s="40" t="s">
        <v>44</v>
      </c>
      <c r="D11" s="40" t="s">
        <v>73</v>
      </c>
      <c r="E11" s="40" t="s">
        <v>16</v>
      </c>
      <c r="F11" s="39" t="s">
        <v>63</v>
      </c>
      <c r="G11" s="11">
        <f t="shared" si="10"/>
        <v>0.08695652173913043</v>
      </c>
      <c r="H11" s="7">
        <f t="shared" si="0"/>
        <v>23</v>
      </c>
      <c r="I11" s="7">
        <f t="shared" si="1"/>
        <v>1</v>
      </c>
      <c r="J11" s="7">
        <f t="shared" si="2"/>
        <v>2</v>
      </c>
      <c r="K11" s="7">
        <f t="shared" si="3"/>
        <v>0</v>
      </c>
      <c r="L11" s="7">
        <f t="shared" si="4"/>
        <v>0</v>
      </c>
      <c r="M11" s="7">
        <f t="shared" si="11"/>
        <v>1</v>
      </c>
      <c r="N11" s="7">
        <f t="shared" si="5"/>
        <v>1</v>
      </c>
      <c r="O11" s="4">
        <f t="shared" si="6"/>
        <v>0.08695652173913043</v>
      </c>
      <c r="P11" s="1">
        <v>23</v>
      </c>
      <c r="Q11" s="1">
        <v>1</v>
      </c>
      <c r="R11" s="1">
        <v>2</v>
      </c>
      <c r="S11" s="1">
        <v>0</v>
      </c>
      <c r="T11" s="1">
        <v>0</v>
      </c>
      <c r="U11" s="1">
        <f t="shared" si="7"/>
        <v>1</v>
      </c>
      <c r="V11" s="1">
        <v>1</v>
      </c>
      <c r="W11" s="4" t="e">
        <f t="shared" si="8"/>
        <v>#DIV/0!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f t="shared" si="9"/>
        <v>0</v>
      </c>
      <c r="AD11" s="1">
        <v>0</v>
      </c>
    </row>
    <row r="12" spans="1:30" ht="15">
      <c r="A12" s="40">
        <v>10</v>
      </c>
      <c r="B12" s="41">
        <v>2</v>
      </c>
      <c r="C12" s="40" t="s">
        <v>40</v>
      </c>
      <c r="D12" s="40" t="s">
        <v>19</v>
      </c>
      <c r="E12" s="40" t="s">
        <v>15</v>
      </c>
      <c r="F12" s="39" t="s">
        <v>60</v>
      </c>
      <c r="G12" s="11">
        <f t="shared" si="10"/>
        <v>0.3333333333333333</v>
      </c>
      <c r="H12" s="7">
        <f t="shared" si="0"/>
        <v>84</v>
      </c>
      <c r="I12" s="7">
        <f t="shared" si="1"/>
        <v>14</v>
      </c>
      <c r="J12" s="7">
        <f t="shared" si="2"/>
        <v>28</v>
      </c>
      <c r="K12" s="7">
        <f t="shared" si="3"/>
        <v>4</v>
      </c>
      <c r="L12" s="7">
        <f t="shared" si="4"/>
        <v>12</v>
      </c>
      <c r="M12" s="7">
        <f t="shared" si="11"/>
        <v>22</v>
      </c>
      <c r="N12" s="7">
        <f t="shared" si="5"/>
        <v>1</v>
      </c>
      <c r="O12" s="4">
        <f t="shared" si="6"/>
        <v>0.3333333333333333</v>
      </c>
      <c r="P12" s="1">
        <v>84</v>
      </c>
      <c r="Q12" s="1">
        <v>14</v>
      </c>
      <c r="R12" s="1">
        <v>28</v>
      </c>
      <c r="S12" s="1">
        <v>4</v>
      </c>
      <c r="T12" s="1">
        <v>12</v>
      </c>
      <c r="U12" s="1">
        <f t="shared" si="7"/>
        <v>22</v>
      </c>
      <c r="V12" s="1">
        <v>1</v>
      </c>
      <c r="W12" s="4" t="e">
        <f t="shared" si="8"/>
        <v>#DIV/0!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f t="shared" si="9"/>
        <v>0</v>
      </c>
      <c r="AD12" s="1">
        <v>0</v>
      </c>
    </row>
    <row r="13" spans="1:30" ht="15">
      <c r="A13" s="40">
        <v>9</v>
      </c>
      <c r="B13" s="41">
        <v>3</v>
      </c>
      <c r="C13" s="40" t="s">
        <v>51</v>
      </c>
      <c r="D13" s="40" t="s">
        <v>19</v>
      </c>
      <c r="E13" s="40"/>
      <c r="F13" s="39" t="s">
        <v>74</v>
      </c>
      <c r="G13" s="11">
        <f t="shared" si="10"/>
        <v>0.24074074074074073</v>
      </c>
      <c r="H13" s="7">
        <f t="shared" si="0"/>
        <v>54</v>
      </c>
      <c r="I13" s="7">
        <f t="shared" si="1"/>
        <v>5</v>
      </c>
      <c r="J13" s="7">
        <f t="shared" si="2"/>
        <v>13</v>
      </c>
      <c r="K13" s="7">
        <f t="shared" si="3"/>
        <v>0</v>
      </c>
      <c r="L13" s="7">
        <f t="shared" si="4"/>
        <v>2</v>
      </c>
      <c r="M13" s="7">
        <f t="shared" si="11"/>
        <v>7</v>
      </c>
      <c r="N13" s="7">
        <f t="shared" si="5"/>
        <v>0</v>
      </c>
      <c r="O13" s="4">
        <f t="shared" si="6"/>
        <v>0.24074074074074073</v>
      </c>
      <c r="P13" s="1">
        <v>54</v>
      </c>
      <c r="Q13" s="1">
        <v>5</v>
      </c>
      <c r="R13" s="1">
        <v>13</v>
      </c>
      <c r="S13" s="1">
        <v>0</v>
      </c>
      <c r="T13" s="1">
        <v>2</v>
      </c>
      <c r="U13" s="1">
        <f t="shared" si="7"/>
        <v>7</v>
      </c>
      <c r="V13" s="1">
        <v>0</v>
      </c>
      <c r="W13" s="4" t="e">
        <f t="shared" si="8"/>
        <v>#DIV/0!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f t="shared" si="9"/>
        <v>0</v>
      </c>
      <c r="AD13" s="1">
        <v>0</v>
      </c>
    </row>
    <row r="14" spans="1:30" ht="15">
      <c r="A14" s="40">
        <v>21</v>
      </c>
      <c r="B14" s="41">
        <v>3</v>
      </c>
      <c r="C14" s="40" t="s">
        <v>44</v>
      </c>
      <c r="D14" s="40" t="s">
        <v>19</v>
      </c>
      <c r="E14" s="40"/>
      <c r="F14" s="39" t="s">
        <v>75</v>
      </c>
      <c r="G14" s="11">
        <f t="shared" si="10"/>
        <v>0.3333333333333333</v>
      </c>
      <c r="H14" s="7">
        <f t="shared" si="0"/>
        <v>66</v>
      </c>
      <c r="I14" s="7">
        <f t="shared" si="1"/>
        <v>18</v>
      </c>
      <c r="J14" s="7">
        <f t="shared" si="2"/>
        <v>22</v>
      </c>
      <c r="K14" s="7">
        <f t="shared" si="3"/>
        <v>2</v>
      </c>
      <c r="L14" s="7">
        <f t="shared" si="4"/>
        <v>8</v>
      </c>
      <c r="M14" s="7">
        <f t="shared" si="11"/>
        <v>24</v>
      </c>
      <c r="N14" s="7">
        <f t="shared" si="5"/>
        <v>3</v>
      </c>
      <c r="O14" s="4">
        <f t="shared" si="6"/>
        <v>0.3333333333333333</v>
      </c>
      <c r="P14" s="1">
        <v>66</v>
      </c>
      <c r="Q14" s="1">
        <v>18</v>
      </c>
      <c r="R14" s="1">
        <v>22</v>
      </c>
      <c r="S14" s="1">
        <v>2</v>
      </c>
      <c r="T14" s="1">
        <v>8</v>
      </c>
      <c r="U14" s="1">
        <f t="shared" si="7"/>
        <v>24</v>
      </c>
      <c r="V14" s="1">
        <v>3</v>
      </c>
      <c r="W14" s="4" t="e">
        <f t="shared" si="8"/>
        <v>#DIV/0!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f t="shared" si="9"/>
        <v>0</v>
      </c>
      <c r="AD14" s="1">
        <v>0</v>
      </c>
    </row>
    <row r="15" spans="1:30" ht="15">
      <c r="A15" s="40">
        <v>23</v>
      </c>
      <c r="B15" s="41">
        <v>3</v>
      </c>
      <c r="C15" s="40" t="s">
        <v>42</v>
      </c>
      <c r="D15" s="40" t="s">
        <v>19</v>
      </c>
      <c r="E15" s="40" t="s">
        <v>15</v>
      </c>
      <c r="F15" s="39" t="s">
        <v>59</v>
      </c>
      <c r="G15" s="11">
        <f>J15/H15</f>
        <v>0.125</v>
      </c>
      <c r="H15" s="7">
        <f t="shared" si="0"/>
        <v>48</v>
      </c>
      <c r="I15" s="7">
        <f t="shared" si="1"/>
        <v>6</v>
      </c>
      <c r="J15" s="7">
        <f t="shared" si="2"/>
        <v>6</v>
      </c>
      <c r="K15" s="7">
        <f t="shared" si="3"/>
        <v>2</v>
      </c>
      <c r="L15" s="7">
        <f t="shared" si="4"/>
        <v>8</v>
      </c>
      <c r="M15" s="7">
        <f>I15+L15-K15</f>
        <v>12</v>
      </c>
      <c r="N15" s="7">
        <f t="shared" si="5"/>
        <v>0</v>
      </c>
      <c r="O15" s="4">
        <f t="shared" si="6"/>
        <v>0.125</v>
      </c>
      <c r="P15" s="1">
        <v>48</v>
      </c>
      <c r="Q15" s="1">
        <v>6</v>
      </c>
      <c r="R15" s="1">
        <v>6</v>
      </c>
      <c r="S15" s="1">
        <v>2</v>
      </c>
      <c r="T15" s="1">
        <v>8</v>
      </c>
      <c r="U15" s="1">
        <f t="shared" si="7"/>
        <v>12</v>
      </c>
      <c r="V15" s="1">
        <v>0</v>
      </c>
      <c r="W15" s="4" t="e">
        <f t="shared" si="8"/>
        <v>#DIV/0!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f t="shared" si="9"/>
        <v>0</v>
      </c>
      <c r="AD15" s="1">
        <v>0</v>
      </c>
    </row>
    <row r="16" spans="1:30" ht="15">
      <c r="A16" s="40">
        <v>1</v>
      </c>
      <c r="B16" s="41">
        <v>3</v>
      </c>
      <c r="C16" s="40" t="s">
        <v>41</v>
      </c>
      <c r="D16" s="40" t="s">
        <v>19</v>
      </c>
      <c r="E16" s="40"/>
      <c r="F16" s="39" t="s">
        <v>76</v>
      </c>
      <c r="G16" s="11" t="e">
        <f t="shared" si="10"/>
        <v>#DIV/0!</v>
      </c>
      <c r="H16" s="7">
        <f t="shared" si="0"/>
        <v>0</v>
      </c>
      <c r="I16" s="7">
        <f t="shared" si="1"/>
        <v>0</v>
      </c>
      <c r="J16" s="7">
        <f t="shared" si="2"/>
        <v>0</v>
      </c>
      <c r="K16" s="7">
        <f t="shared" si="3"/>
        <v>0</v>
      </c>
      <c r="L16" s="7">
        <f t="shared" si="4"/>
        <v>0</v>
      </c>
      <c r="M16" s="7">
        <f t="shared" si="11"/>
        <v>0</v>
      </c>
      <c r="N16" s="7">
        <f t="shared" si="5"/>
        <v>0</v>
      </c>
      <c r="O16" s="4" t="e">
        <f t="shared" si="6"/>
        <v>#DIV/0!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f t="shared" si="7"/>
        <v>0</v>
      </c>
      <c r="V16" s="1">
        <v>0</v>
      </c>
      <c r="W16" s="4" t="e">
        <f t="shared" si="8"/>
        <v>#DIV/0!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f t="shared" si="9"/>
        <v>0</v>
      </c>
      <c r="AD16" s="1">
        <v>0</v>
      </c>
    </row>
    <row r="17" spans="1:30" ht="15.75" thickBot="1">
      <c r="A17" s="40">
        <v>30</v>
      </c>
      <c r="B17" s="41">
        <v>3</v>
      </c>
      <c r="C17" s="40" t="s">
        <v>52</v>
      </c>
      <c r="D17" s="40" t="s">
        <v>20</v>
      </c>
      <c r="E17" s="40" t="s">
        <v>17</v>
      </c>
      <c r="F17" s="39" t="s">
        <v>61</v>
      </c>
      <c r="G17" s="11">
        <f>J17/H17</f>
        <v>0.2696629213483146</v>
      </c>
      <c r="H17" s="7">
        <f t="shared" si="0"/>
        <v>89</v>
      </c>
      <c r="I17" s="7">
        <f t="shared" si="1"/>
        <v>14</v>
      </c>
      <c r="J17" s="7">
        <f t="shared" si="2"/>
        <v>24</v>
      </c>
      <c r="K17" s="7">
        <f t="shared" si="3"/>
        <v>4</v>
      </c>
      <c r="L17" s="7">
        <f t="shared" si="4"/>
        <v>10</v>
      </c>
      <c r="M17" s="7">
        <f>I17+L17-K17</f>
        <v>20</v>
      </c>
      <c r="N17" s="7">
        <f t="shared" si="5"/>
        <v>2</v>
      </c>
      <c r="O17" s="4">
        <f t="shared" si="6"/>
        <v>0.2696629213483146</v>
      </c>
      <c r="P17" s="1">
        <v>89</v>
      </c>
      <c r="Q17" s="1">
        <v>14</v>
      </c>
      <c r="R17" s="1">
        <v>24</v>
      </c>
      <c r="S17" s="1">
        <v>4</v>
      </c>
      <c r="T17" s="1">
        <v>10</v>
      </c>
      <c r="U17" s="1">
        <f t="shared" si="7"/>
        <v>20</v>
      </c>
      <c r="V17" s="1">
        <v>2</v>
      </c>
      <c r="W17" s="4" t="e">
        <f t="shared" si="8"/>
        <v>#DIV/0!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f t="shared" si="9"/>
        <v>0</v>
      </c>
      <c r="AD17" s="1">
        <v>0</v>
      </c>
    </row>
    <row r="18" spans="1:14" ht="15.75" thickBot="1">
      <c r="A18" s="7">
        <f>SUM(A4:A17)</f>
        <v>166</v>
      </c>
      <c r="B18" s="7"/>
      <c r="C18" s="7"/>
      <c r="D18" s="7"/>
      <c r="E18" s="7"/>
      <c r="F18" s="10"/>
      <c r="G18" s="14">
        <f t="shared" si="10"/>
        <v>0.2727272727272727</v>
      </c>
      <c r="H18" s="15">
        <f aca="true" t="shared" si="12" ref="H18:N18">SUM(H4:H17)</f>
        <v>825</v>
      </c>
      <c r="I18" s="15">
        <f t="shared" si="12"/>
        <v>108</v>
      </c>
      <c r="J18" s="15">
        <f t="shared" si="12"/>
        <v>225</v>
      </c>
      <c r="K18" s="15">
        <f t="shared" si="12"/>
        <v>23</v>
      </c>
      <c r="L18" s="15">
        <f t="shared" si="12"/>
        <v>127</v>
      </c>
      <c r="M18" s="15">
        <f t="shared" si="12"/>
        <v>212</v>
      </c>
      <c r="N18" s="16">
        <f t="shared" si="12"/>
        <v>11</v>
      </c>
    </row>
    <row r="19" spans="1:14" ht="15">
      <c r="A19" s="7"/>
      <c r="B19" s="7"/>
      <c r="C19" s="7"/>
      <c r="D19" s="7"/>
      <c r="E19" s="7"/>
      <c r="F19" s="10"/>
      <c r="G19" s="7"/>
      <c r="H19" s="7"/>
      <c r="I19" s="7"/>
      <c r="J19" s="7"/>
      <c r="K19" s="7"/>
      <c r="L19" s="7"/>
      <c r="M19" s="7"/>
      <c r="N19" s="7"/>
    </row>
    <row r="20" spans="1:30" s="3" customFormat="1" ht="14.25">
      <c r="A20" s="8" t="s">
        <v>0</v>
      </c>
      <c r="B20" s="8" t="s">
        <v>30</v>
      </c>
      <c r="C20" s="8" t="s">
        <v>38</v>
      </c>
      <c r="D20" s="8"/>
      <c r="E20" s="8"/>
      <c r="F20" s="9" t="s">
        <v>3</v>
      </c>
      <c r="G20" s="8" t="s">
        <v>21</v>
      </c>
      <c r="H20" s="8" t="s">
        <v>22</v>
      </c>
      <c r="I20" s="8" t="s">
        <v>23</v>
      </c>
      <c r="J20" s="8" t="s">
        <v>24</v>
      </c>
      <c r="K20" s="8" t="s">
        <v>25</v>
      </c>
      <c r="L20" s="8" t="s">
        <v>7</v>
      </c>
      <c r="M20" s="8" t="s">
        <v>26</v>
      </c>
      <c r="N20" s="8" t="s">
        <v>27</v>
      </c>
      <c r="O20" s="3" t="s">
        <v>21</v>
      </c>
      <c r="P20" s="3" t="s">
        <v>22</v>
      </c>
      <c r="Q20" s="3" t="s">
        <v>23</v>
      </c>
      <c r="R20" s="3" t="s">
        <v>24</v>
      </c>
      <c r="S20" s="3" t="s">
        <v>25</v>
      </c>
      <c r="T20" s="3" t="s">
        <v>7</v>
      </c>
      <c r="U20" s="3" t="s">
        <v>26</v>
      </c>
      <c r="V20" s="3" t="s">
        <v>27</v>
      </c>
      <c r="W20" s="3" t="s">
        <v>21</v>
      </c>
      <c r="X20" s="3" t="s">
        <v>22</v>
      </c>
      <c r="Y20" s="3" t="s">
        <v>23</v>
      </c>
      <c r="Z20" s="3" t="s">
        <v>24</v>
      </c>
      <c r="AA20" s="3" t="s">
        <v>25</v>
      </c>
      <c r="AB20" s="3" t="s">
        <v>7</v>
      </c>
      <c r="AC20" s="3" t="s">
        <v>26</v>
      </c>
      <c r="AD20" s="3" t="s">
        <v>27</v>
      </c>
    </row>
    <row r="21" spans="1:30" ht="15">
      <c r="A21" s="40">
        <v>24</v>
      </c>
      <c r="B21" s="41">
        <v>3</v>
      </c>
      <c r="C21" s="40" t="s">
        <v>44</v>
      </c>
      <c r="D21" s="40">
        <v>1</v>
      </c>
      <c r="E21" s="40"/>
      <c r="F21" s="39" t="s">
        <v>155</v>
      </c>
      <c r="G21" s="12">
        <f aca="true" t="shared" si="13" ref="G21:G30">M21/K21*9</f>
        <v>4.764705882352941</v>
      </c>
      <c r="H21" s="12">
        <f aca="true" t="shared" si="14" ref="H21:H30">(L21+N21)/K21</f>
        <v>1.2352941176470589</v>
      </c>
      <c r="I21" s="7">
        <f aca="true" t="shared" si="15" ref="I21:N24">Q21-Y21</f>
        <v>1</v>
      </c>
      <c r="J21" s="7">
        <f t="shared" si="15"/>
        <v>0</v>
      </c>
      <c r="K21" s="13">
        <f t="shared" si="15"/>
        <v>34</v>
      </c>
      <c r="L21" s="7">
        <f t="shared" si="15"/>
        <v>32</v>
      </c>
      <c r="M21" s="7">
        <f t="shared" si="15"/>
        <v>18</v>
      </c>
      <c r="N21" s="7">
        <f t="shared" si="15"/>
        <v>10</v>
      </c>
      <c r="O21" s="5">
        <f aca="true" t="shared" si="16" ref="O21:O28">U21/S21*9</f>
        <v>4.764705882352941</v>
      </c>
      <c r="P21" s="5">
        <f aca="true" t="shared" si="17" ref="P21:P28">(T21+V21)/S21</f>
        <v>1.2352941176470589</v>
      </c>
      <c r="Q21" s="1">
        <v>1</v>
      </c>
      <c r="R21" s="1">
        <v>0</v>
      </c>
      <c r="S21" s="34">
        <v>34</v>
      </c>
      <c r="T21" s="1">
        <v>32</v>
      </c>
      <c r="U21" s="1">
        <v>18</v>
      </c>
      <c r="V21" s="1">
        <v>10</v>
      </c>
      <c r="W21" s="5" t="e">
        <f aca="true" t="shared" si="18" ref="W21:W28">AC21/AA21*9</f>
        <v>#DIV/0!</v>
      </c>
      <c r="X21" s="5" t="e">
        <f aca="true" t="shared" si="19" ref="X21:X28">(AB21+AD21)/AA21</f>
        <v>#DIV/0!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</row>
    <row r="22" spans="1:30" ht="15">
      <c r="A22" s="40">
        <v>12</v>
      </c>
      <c r="B22" s="41">
        <v>3</v>
      </c>
      <c r="C22" s="40" t="s">
        <v>40</v>
      </c>
      <c r="D22" s="40">
        <v>2</v>
      </c>
      <c r="E22" s="40"/>
      <c r="F22" s="39" t="s">
        <v>156</v>
      </c>
      <c r="G22" s="12">
        <f t="shared" si="13"/>
        <v>1.361344537815126</v>
      </c>
      <c r="H22" s="12">
        <f t="shared" si="14"/>
        <v>1.0084033613445378</v>
      </c>
      <c r="I22" s="7">
        <f t="shared" si="15"/>
        <v>4</v>
      </c>
      <c r="J22" s="7">
        <f t="shared" si="15"/>
        <v>0</v>
      </c>
      <c r="K22" s="13">
        <f t="shared" si="15"/>
        <v>39.666666666666664</v>
      </c>
      <c r="L22" s="7">
        <f t="shared" si="15"/>
        <v>24</v>
      </c>
      <c r="M22" s="7">
        <f t="shared" si="15"/>
        <v>6</v>
      </c>
      <c r="N22" s="7">
        <f t="shared" si="15"/>
        <v>16</v>
      </c>
      <c r="O22" s="5">
        <f t="shared" si="16"/>
        <v>1.361344537815126</v>
      </c>
      <c r="P22" s="5">
        <f t="shared" si="17"/>
        <v>1.0084033613445378</v>
      </c>
      <c r="Q22" s="1">
        <v>4</v>
      </c>
      <c r="R22" s="1">
        <v>0</v>
      </c>
      <c r="S22" s="34">
        <v>39.666666666666664</v>
      </c>
      <c r="T22" s="1">
        <v>24</v>
      </c>
      <c r="U22" s="1">
        <v>6</v>
      </c>
      <c r="V22" s="1">
        <v>16</v>
      </c>
      <c r="W22" s="5" t="e">
        <f t="shared" si="18"/>
        <v>#DIV/0!</v>
      </c>
      <c r="X22" s="5" t="e">
        <f t="shared" si="19"/>
        <v>#DIV/0!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</row>
    <row r="23" spans="1:30" ht="15">
      <c r="A23" s="40">
        <v>3</v>
      </c>
      <c r="B23" s="41">
        <v>3</v>
      </c>
      <c r="C23" s="40" t="s">
        <v>43</v>
      </c>
      <c r="D23" s="40">
        <v>3</v>
      </c>
      <c r="E23" s="40"/>
      <c r="F23" s="39" t="s">
        <v>157</v>
      </c>
      <c r="G23" s="12">
        <f t="shared" si="13"/>
        <v>3.3287671232876717</v>
      </c>
      <c r="H23" s="12">
        <f t="shared" si="14"/>
        <v>1.2328767123287672</v>
      </c>
      <c r="I23" s="7">
        <f t="shared" si="15"/>
        <v>2</v>
      </c>
      <c r="J23" s="7">
        <f t="shared" si="15"/>
        <v>0</v>
      </c>
      <c r="K23" s="13">
        <f t="shared" si="15"/>
        <v>24.333333333333332</v>
      </c>
      <c r="L23" s="7">
        <f t="shared" si="15"/>
        <v>23</v>
      </c>
      <c r="M23" s="7">
        <f t="shared" si="15"/>
        <v>9</v>
      </c>
      <c r="N23" s="7">
        <f t="shared" si="15"/>
        <v>7</v>
      </c>
      <c r="O23" s="5">
        <f t="shared" si="16"/>
        <v>3.3287671232876717</v>
      </c>
      <c r="P23" s="5">
        <f t="shared" si="17"/>
        <v>1.2328767123287672</v>
      </c>
      <c r="Q23" s="1">
        <v>2</v>
      </c>
      <c r="R23" s="1">
        <v>0</v>
      </c>
      <c r="S23" s="34">
        <v>24.333333333333332</v>
      </c>
      <c r="T23" s="1">
        <v>23</v>
      </c>
      <c r="U23" s="1">
        <v>9</v>
      </c>
      <c r="V23" s="1">
        <v>7</v>
      </c>
      <c r="W23" s="5" t="e">
        <f t="shared" si="18"/>
        <v>#DIV/0!</v>
      </c>
      <c r="X23" s="5" t="e">
        <f t="shared" si="19"/>
        <v>#DIV/0!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</row>
    <row r="24" spans="1:30" ht="15">
      <c r="A24" s="40"/>
      <c r="B24" s="41">
        <v>2</v>
      </c>
      <c r="C24" s="40" t="s">
        <v>40</v>
      </c>
      <c r="D24" s="40">
        <v>4</v>
      </c>
      <c r="E24" s="40"/>
      <c r="F24" s="39" t="s">
        <v>164</v>
      </c>
      <c r="G24" s="12">
        <f t="shared" si="13"/>
        <v>2.189189189189189</v>
      </c>
      <c r="H24" s="12">
        <f t="shared" si="14"/>
        <v>1.3783783783783783</v>
      </c>
      <c r="I24" s="7">
        <f t="shared" si="15"/>
        <v>1</v>
      </c>
      <c r="J24" s="7">
        <f t="shared" si="15"/>
        <v>10</v>
      </c>
      <c r="K24" s="13">
        <f t="shared" si="15"/>
        <v>12.333333333333334</v>
      </c>
      <c r="L24" s="7">
        <f t="shared" si="15"/>
        <v>8</v>
      </c>
      <c r="M24" s="7">
        <f t="shared" si="15"/>
        <v>3</v>
      </c>
      <c r="N24" s="7">
        <f t="shared" si="15"/>
        <v>9</v>
      </c>
      <c r="O24" s="5">
        <f t="shared" si="16"/>
        <v>2.189189189189189</v>
      </c>
      <c r="P24" s="5">
        <f t="shared" si="17"/>
        <v>1.3783783783783783</v>
      </c>
      <c r="Q24" s="1">
        <v>1</v>
      </c>
      <c r="R24" s="1">
        <v>10</v>
      </c>
      <c r="S24" s="34">
        <v>12.333333333333334</v>
      </c>
      <c r="T24" s="1">
        <v>8</v>
      </c>
      <c r="U24" s="1">
        <v>3</v>
      </c>
      <c r="V24" s="1">
        <v>9</v>
      </c>
      <c r="W24" s="5" t="e">
        <f t="shared" si="18"/>
        <v>#DIV/0!</v>
      </c>
      <c r="X24" s="5" t="e">
        <f t="shared" si="19"/>
        <v>#DIV/0!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</row>
    <row r="25" spans="1:30" ht="15">
      <c r="A25" s="40">
        <v>14</v>
      </c>
      <c r="B25" s="41">
        <v>3</v>
      </c>
      <c r="C25" s="40" t="s">
        <v>51</v>
      </c>
      <c r="D25" s="40">
        <v>5</v>
      </c>
      <c r="E25" s="40"/>
      <c r="F25" s="39" t="s">
        <v>159</v>
      </c>
      <c r="G25" s="12">
        <f t="shared" si="13"/>
        <v>4.354838709677419</v>
      </c>
      <c r="H25" s="12">
        <f t="shared" si="14"/>
        <v>1.9354838709677418</v>
      </c>
      <c r="I25" s="7">
        <f aca="true" t="shared" si="20" ref="I25:N25">Q25-Y25</f>
        <v>0</v>
      </c>
      <c r="J25" s="7">
        <f t="shared" si="20"/>
        <v>0</v>
      </c>
      <c r="K25" s="13">
        <f t="shared" si="20"/>
        <v>10.333333333333334</v>
      </c>
      <c r="L25" s="7">
        <f t="shared" si="20"/>
        <v>8</v>
      </c>
      <c r="M25" s="7">
        <f t="shared" si="20"/>
        <v>5</v>
      </c>
      <c r="N25" s="7">
        <f t="shared" si="20"/>
        <v>12</v>
      </c>
      <c r="O25" s="5">
        <f t="shared" si="16"/>
        <v>4.354838709677419</v>
      </c>
      <c r="P25" s="5">
        <f t="shared" si="17"/>
        <v>1.9354838709677418</v>
      </c>
      <c r="Q25" s="1">
        <v>0</v>
      </c>
      <c r="R25" s="1">
        <v>0</v>
      </c>
      <c r="S25" s="34">
        <v>10.333333333333334</v>
      </c>
      <c r="T25" s="1">
        <v>8</v>
      </c>
      <c r="U25" s="1">
        <v>5</v>
      </c>
      <c r="V25" s="1">
        <v>12</v>
      </c>
      <c r="W25" s="5" t="e">
        <f t="shared" si="18"/>
        <v>#DIV/0!</v>
      </c>
      <c r="X25" s="5" t="e">
        <f t="shared" si="19"/>
        <v>#DIV/0!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</row>
    <row r="26" spans="1:30" ht="15">
      <c r="A26" s="40">
        <v>15</v>
      </c>
      <c r="B26" s="41">
        <v>3</v>
      </c>
      <c r="C26" s="40" t="s">
        <v>52</v>
      </c>
      <c r="D26" s="40">
        <v>6</v>
      </c>
      <c r="E26" s="40"/>
      <c r="F26" s="39" t="s">
        <v>160</v>
      </c>
      <c r="G26" s="12">
        <f t="shared" si="13"/>
        <v>3.0306122448979593</v>
      </c>
      <c r="H26" s="12">
        <f t="shared" si="14"/>
        <v>1.1938775510204083</v>
      </c>
      <c r="I26" s="7">
        <f aca="true" t="shared" si="21" ref="I26:N28">Q26-Y26</f>
        <v>2</v>
      </c>
      <c r="J26" s="7">
        <f t="shared" si="21"/>
        <v>0</v>
      </c>
      <c r="K26" s="13">
        <f t="shared" si="21"/>
        <v>32.666666666666664</v>
      </c>
      <c r="L26" s="7">
        <f t="shared" si="21"/>
        <v>31</v>
      </c>
      <c r="M26" s="7">
        <f t="shared" si="21"/>
        <v>11</v>
      </c>
      <c r="N26" s="7">
        <f t="shared" si="21"/>
        <v>8</v>
      </c>
      <c r="O26" s="5">
        <f t="shared" si="16"/>
        <v>3.0306122448979593</v>
      </c>
      <c r="P26" s="5">
        <f t="shared" si="17"/>
        <v>1.1938775510204083</v>
      </c>
      <c r="Q26" s="1">
        <v>2</v>
      </c>
      <c r="R26" s="1">
        <v>0</v>
      </c>
      <c r="S26" s="34">
        <v>32.666666666666664</v>
      </c>
      <c r="T26" s="1">
        <v>31</v>
      </c>
      <c r="U26" s="1">
        <v>11</v>
      </c>
      <c r="V26" s="1">
        <v>8</v>
      </c>
      <c r="W26" s="5" t="e">
        <f t="shared" si="18"/>
        <v>#DIV/0!</v>
      </c>
      <c r="X26" s="5" t="e">
        <f t="shared" si="19"/>
        <v>#DIV/0!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</row>
    <row r="27" spans="1:30" ht="15">
      <c r="A27" s="40">
        <v>15</v>
      </c>
      <c r="B27" s="41">
        <v>3</v>
      </c>
      <c r="C27" s="40" t="s">
        <v>42</v>
      </c>
      <c r="D27" s="40">
        <v>7</v>
      </c>
      <c r="E27" s="40"/>
      <c r="F27" s="39" t="s">
        <v>161</v>
      </c>
      <c r="G27" s="12">
        <f t="shared" si="13"/>
        <v>12.272727272727273</v>
      </c>
      <c r="H27" s="12">
        <f t="shared" si="14"/>
        <v>2.181818181818182</v>
      </c>
      <c r="I27" s="7">
        <f t="shared" si="21"/>
        <v>0</v>
      </c>
      <c r="J27" s="7">
        <f t="shared" si="21"/>
        <v>0</v>
      </c>
      <c r="K27" s="13">
        <f t="shared" si="21"/>
        <v>3.6666666666666665</v>
      </c>
      <c r="L27" s="7">
        <f t="shared" si="21"/>
        <v>6</v>
      </c>
      <c r="M27" s="7">
        <f t="shared" si="21"/>
        <v>5</v>
      </c>
      <c r="N27" s="7">
        <f t="shared" si="21"/>
        <v>2</v>
      </c>
      <c r="O27" s="5">
        <f t="shared" si="16"/>
        <v>12.272727272727273</v>
      </c>
      <c r="P27" s="5">
        <f t="shared" si="17"/>
        <v>2.181818181818182</v>
      </c>
      <c r="Q27" s="1">
        <v>0</v>
      </c>
      <c r="R27" s="1">
        <v>0</v>
      </c>
      <c r="S27" s="34">
        <v>3.6666666666666665</v>
      </c>
      <c r="T27" s="1">
        <v>6</v>
      </c>
      <c r="U27" s="1">
        <v>5</v>
      </c>
      <c r="V27" s="1">
        <v>2</v>
      </c>
      <c r="W27" s="5" t="e">
        <f t="shared" si="18"/>
        <v>#DIV/0!</v>
      </c>
      <c r="X27" s="5" t="e">
        <f t="shared" si="19"/>
        <v>#DIV/0!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</row>
    <row r="28" spans="1:30" ht="15">
      <c r="A28" s="40">
        <v>3</v>
      </c>
      <c r="B28" s="41">
        <v>2</v>
      </c>
      <c r="C28" s="40" t="s">
        <v>52</v>
      </c>
      <c r="D28" s="40">
        <v>8</v>
      </c>
      <c r="E28" s="40"/>
      <c r="F28" s="39" t="s">
        <v>162</v>
      </c>
      <c r="G28" s="12">
        <f t="shared" si="13"/>
        <v>2.953125</v>
      </c>
      <c r="H28" s="12">
        <f t="shared" si="14"/>
        <v>1.453125</v>
      </c>
      <c r="I28" s="7">
        <f t="shared" si="21"/>
        <v>1</v>
      </c>
      <c r="J28" s="7">
        <f t="shared" si="21"/>
        <v>0</v>
      </c>
      <c r="K28" s="13">
        <f t="shared" si="21"/>
        <v>21.333333333333332</v>
      </c>
      <c r="L28" s="7">
        <f t="shared" si="21"/>
        <v>19</v>
      </c>
      <c r="M28" s="7">
        <f t="shared" si="21"/>
        <v>7</v>
      </c>
      <c r="N28" s="7">
        <f t="shared" si="21"/>
        <v>12</v>
      </c>
      <c r="O28" s="5">
        <f t="shared" si="16"/>
        <v>2.953125</v>
      </c>
      <c r="P28" s="5">
        <f t="shared" si="17"/>
        <v>1.453125</v>
      </c>
      <c r="Q28" s="1">
        <v>1</v>
      </c>
      <c r="R28" s="1">
        <v>0</v>
      </c>
      <c r="S28" s="34">
        <v>21.333333333333332</v>
      </c>
      <c r="T28" s="1">
        <v>19</v>
      </c>
      <c r="U28" s="1">
        <v>7</v>
      </c>
      <c r="V28" s="1">
        <v>12</v>
      </c>
      <c r="W28" s="5" t="e">
        <f t="shared" si="18"/>
        <v>#DIV/0!</v>
      </c>
      <c r="X28" s="5" t="e">
        <f t="shared" si="19"/>
        <v>#DIV/0!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</row>
    <row r="29" spans="1:30" ht="15.75" thickBot="1">
      <c r="A29" s="40">
        <v>1</v>
      </c>
      <c r="B29" s="41">
        <v>2</v>
      </c>
      <c r="C29" s="40" t="s">
        <v>64</v>
      </c>
      <c r="D29" s="40">
        <v>9</v>
      </c>
      <c r="E29" s="40"/>
      <c r="F29" s="39" t="s">
        <v>163</v>
      </c>
      <c r="G29" s="12">
        <f t="shared" si="13"/>
        <v>0</v>
      </c>
      <c r="H29" s="12">
        <f t="shared" si="14"/>
        <v>0.625</v>
      </c>
      <c r="I29" s="7">
        <f aca="true" t="shared" si="22" ref="I29:N29">Q29-Y29</f>
        <v>1</v>
      </c>
      <c r="J29" s="7">
        <f t="shared" si="22"/>
        <v>0</v>
      </c>
      <c r="K29" s="13">
        <f t="shared" si="22"/>
        <v>8</v>
      </c>
      <c r="L29" s="7">
        <f t="shared" si="22"/>
        <v>3</v>
      </c>
      <c r="M29" s="7">
        <f t="shared" si="22"/>
        <v>0</v>
      </c>
      <c r="N29" s="7">
        <f t="shared" si="22"/>
        <v>2</v>
      </c>
      <c r="O29" s="5">
        <f>U29/S29*9</f>
        <v>0</v>
      </c>
      <c r="P29" s="5">
        <f>(T29+V29)/S29</f>
        <v>0.625</v>
      </c>
      <c r="Q29" s="1">
        <v>1</v>
      </c>
      <c r="R29" s="1">
        <v>0</v>
      </c>
      <c r="S29" s="34">
        <v>8</v>
      </c>
      <c r="T29" s="1">
        <v>3</v>
      </c>
      <c r="U29" s="1">
        <v>0</v>
      </c>
      <c r="V29" s="1">
        <v>2</v>
      </c>
      <c r="W29" s="5" t="e">
        <f>AC29/AA29*9</f>
        <v>#DIV/0!</v>
      </c>
      <c r="X29" s="5" t="e">
        <f>(AB29+AD29)/AA29</f>
        <v>#DIV/0!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</row>
    <row r="30" spans="1:14" ht="15.75" thickBot="1">
      <c r="A30" s="7">
        <f>SUM(A21:A29)</f>
        <v>87</v>
      </c>
      <c r="B30" s="7"/>
      <c r="C30" s="7"/>
      <c r="D30" s="7"/>
      <c r="E30" s="7"/>
      <c r="F30" s="10"/>
      <c r="G30" s="17">
        <f t="shared" si="13"/>
        <v>3.091234347048301</v>
      </c>
      <c r="H30" s="18">
        <f t="shared" si="14"/>
        <v>1.2450805008944545</v>
      </c>
      <c r="I30" s="15">
        <f aca="true" t="shared" si="23" ref="I30:N30">SUM(I21:I29)</f>
        <v>12</v>
      </c>
      <c r="J30" s="15">
        <f t="shared" si="23"/>
        <v>10</v>
      </c>
      <c r="K30" s="19">
        <f t="shared" si="23"/>
        <v>186.33333333333331</v>
      </c>
      <c r="L30" s="15">
        <f t="shared" si="23"/>
        <v>154</v>
      </c>
      <c r="M30" s="15">
        <f t="shared" si="23"/>
        <v>64</v>
      </c>
      <c r="N30" s="16">
        <f t="shared" si="23"/>
        <v>78</v>
      </c>
    </row>
    <row r="31" spans="1:14" ht="15">
      <c r="A31" s="7">
        <f>A18+A30</f>
        <v>253</v>
      </c>
      <c r="B31" s="7"/>
      <c r="C31" s="7"/>
      <c r="D31" s="7"/>
      <c r="E31" s="7"/>
      <c r="F31" s="10"/>
      <c r="G31" s="7"/>
      <c r="H31" s="7"/>
      <c r="I31" s="7"/>
      <c r="J31" s="7"/>
      <c r="K31" s="7"/>
      <c r="L31" s="7"/>
      <c r="M31" s="7"/>
      <c r="N31" s="7"/>
    </row>
    <row r="32" spans="1:14" ht="15">
      <c r="A32" s="7"/>
      <c r="B32" s="7"/>
      <c r="C32" s="7"/>
      <c r="D32" s="7"/>
      <c r="E32" s="7"/>
      <c r="F32" s="9" t="s">
        <v>28</v>
      </c>
      <c r="G32" s="7"/>
      <c r="H32" s="7"/>
      <c r="I32" s="7"/>
      <c r="J32" s="7"/>
      <c r="K32" s="7"/>
      <c r="L32" s="7"/>
      <c r="M32" s="7"/>
      <c r="N32" s="7"/>
    </row>
    <row r="33" spans="1:14" ht="15">
      <c r="A33" s="40">
        <v>7</v>
      </c>
      <c r="B33" s="41">
        <v>3</v>
      </c>
      <c r="C33" s="40" t="s">
        <v>41</v>
      </c>
      <c r="D33" s="40" t="s">
        <v>45</v>
      </c>
      <c r="E33" s="40"/>
      <c r="F33" s="39" t="s">
        <v>158</v>
      </c>
      <c r="G33" s="7"/>
      <c r="H33" s="7"/>
      <c r="I33" s="7"/>
      <c r="J33" s="7"/>
      <c r="K33" s="7"/>
      <c r="L33" s="7"/>
      <c r="M33" s="7"/>
      <c r="N33" s="7"/>
    </row>
    <row r="34" spans="2:6" s="7" customFormat="1" ht="15">
      <c r="B34" s="37"/>
      <c r="F34" s="10"/>
    </row>
    <row r="35" spans="1:14" ht="15">
      <c r="A35" s="7"/>
      <c r="B35" s="7"/>
      <c r="C35" s="7"/>
      <c r="D35" s="7"/>
      <c r="E35" s="7"/>
      <c r="F35" s="10"/>
      <c r="G35" s="7"/>
      <c r="H35" s="7"/>
      <c r="I35" s="7"/>
      <c r="J35" s="7"/>
      <c r="K35" s="7"/>
      <c r="L35" s="7"/>
      <c r="M35" s="7"/>
      <c r="N35" s="7"/>
    </row>
    <row r="36" spans="1:14" ht="15">
      <c r="A36" s="8" t="s">
        <v>0</v>
      </c>
      <c r="B36" s="8" t="s">
        <v>30</v>
      </c>
      <c r="C36" s="8" t="s">
        <v>38</v>
      </c>
      <c r="D36" s="8" t="s">
        <v>1</v>
      </c>
      <c r="E36" s="7"/>
      <c r="F36" s="9" t="s">
        <v>29</v>
      </c>
      <c r="G36" s="7"/>
      <c r="H36" s="7"/>
      <c r="I36" s="7"/>
      <c r="J36" s="7"/>
      <c r="K36" s="7"/>
      <c r="L36" s="7"/>
      <c r="M36" s="7"/>
      <c r="N36" s="7"/>
    </row>
    <row r="37" spans="1:14" ht="15">
      <c r="A37" s="40"/>
      <c r="B37" s="41">
        <v>2</v>
      </c>
      <c r="C37" s="40" t="s">
        <v>40</v>
      </c>
      <c r="D37" s="40" t="s">
        <v>45</v>
      </c>
      <c r="F37" s="39" t="s">
        <v>164</v>
      </c>
      <c r="G37" s="7">
        <v>1</v>
      </c>
      <c r="H37" s="7"/>
      <c r="I37" s="7"/>
      <c r="J37" s="7"/>
      <c r="K37" s="7"/>
      <c r="L37" s="7"/>
      <c r="M37" s="7"/>
      <c r="N37" s="7"/>
    </row>
    <row r="38" spans="1:14" ht="15">
      <c r="A38" s="40"/>
      <c r="B38" s="41">
        <v>2</v>
      </c>
      <c r="C38" s="40" t="s">
        <v>41</v>
      </c>
      <c r="D38" s="40" t="s">
        <v>45</v>
      </c>
      <c r="F38" s="39" t="s">
        <v>165</v>
      </c>
      <c r="G38" s="7">
        <v>2</v>
      </c>
      <c r="H38" s="7"/>
      <c r="I38" s="7"/>
      <c r="J38" s="7"/>
      <c r="K38" s="7"/>
      <c r="L38" s="7"/>
      <c r="M38" s="7"/>
      <c r="N38" s="7"/>
    </row>
    <row r="39" spans="1:14" ht="15">
      <c r="A39" s="40"/>
      <c r="B39" s="41">
        <v>2</v>
      </c>
      <c r="C39" s="40" t="s">
        <v>40</v>
      </c>
      <c r="D39" s="40" t="s">
        <v>45</v>
      </c>
      <c r="F39" s="39" t="s">
        <v>166</v>
      </c>
      <c r="G39" s="7">
        <v>3</v>
      </c>
      <c r="N39" s="7"/>
    </row>
    <row r="40" spans="1:14" ht="15">
      <c r="A40" s="40"/>
      <c r="B40" s="41">
        <v>3</v>
      </c>
      <c r="C40" s="40" t="s">
        <v>41</v>
      </c>
      <c r="D40" s="40" t="s">
        <v>45</v>
      </c>
      <c r="F40" s="39" t="s">
        <v>167</v>
      </c>
      <c r="G40" s="7">
        <v>4</v>
      </c>
      <c r="H40" s="7"/>
      <c r="I40" s="7"/>
      <c r="J40" s="7"/>
      <c r="K40" s="7"/>
      <c r="L40" s="7"/>
      <c r="M40" s="7"/>
      <c r="N40" s="7"/>
    </row>
    <row r="41" spans="1:14" ht="15">
      <c r="A41" s="40"/>
      <c r="B41" s="41">
        <v>3</v>
      </c>
      <c r="C41" s="40" t="s">
        <v>44</v>
      </c>
      <c r="D41" s="40" t="s">
        <v>168</v>
      </c>
      <c r="F41" s="39" t="s">
        <v>169</v>
      </c>
      <c r="G41" s="7">
        <v>5</v>
      </c>
      <c r="H41" s="7"/>
      <c r="I41" s="7"/>
      <c r="J41" s="7"/>
      <c r="K41" s="7"/>
      <c r="L41" s="7"/>
      <c r="M41" s="7"/>
      <c r="N41" s="7"/>
    </row>
    <row r="42" spans="1:14" ht="15">
      <c r="A42" s="40"/>
      <c r="B42" s="41">
        <v>3</v>
      </c>
      <c r="C42" s="40" t="s">
        <v>64</v>
      </c>
      <c r="D42" s="40" t="s">
        <v>19</v>
      </c>
      <c r="F42" s="39" t="s">
        <v>170</v>
      </c>
      <c r="G42" s="7">
        <v>6</v>
      </c>
      <c r="H42" s="7"/>
      <c r="I42" s="7"/>
      <c r="J42" s="7"/>
      <c r="K42" s="7"/>
      <c r="L42" s="7"/>
      <c r="M42" s="7"/>
      <c r="N42" s="7"/>
    </row>
    <row r="43" spans="1:14" ht="15">
      <c r="A43" s="40"/>
      <c r="B43" s="41">
        <v>3</v>
      </c>
      <c r="C43" s="40" t="s">
        <v>39</v>
      </c>
      <c r="D43" s="40" t="s">
        <v>15</v>
      </c>
      <c r="F43" s="39" t="s">
        <v>171</v>
      </c>
      <c r="G43" s="7">
        <v>7</v>
      </c>
      <c r="H43" s="7"/>
      <c r="I43" s="7"/>
      <c r="J43" s="7"/>
      <c r="K43" s="7"/>
      <c r="L43" s="7"/>
      <c r="M43" s="7"/>
      <c r="N43" s="7"/>
    </row>
    <row r="44" spans="1:14" ht="15">
      <c r="A44" s="40"/>
      <c r="B44" s="41">
        <v>3</v>
      </c>
      <c r="C44" s="40" t="s">
        <v>51</v>
      </c>
      <c r="D44" s="40" t="s">
        <v>45</v>
      </c>
      <c r="F44" s="39" t="s">
        <v>172</v>
      </c>
      <c r="G44" s="7">
        <v>8</v>
      </c>
      <c r="H44" s="7"/>
      <c r="I44" s="7"/>
      <c r="J44" s="7"/>
      <c r="K44" s="7"/>
      <c r="L44" s="7"/>
      <c r="M44" s="7"/>
      <c r="N44" s="7"/>
    </row>
    <row r="45" spans="1:7" ht="15">
      <c r="A45" s="40"/>
      <c r="B45" s="41">
        <v>3</v>
      </c>
      <c r="C45" s="40" t="s">
        <v>64</v>
      </c>
      <c r="D45" s="40" t="s">
        <v>18</v>
      </c>
      <c r="F45" s="39" t="s">
        <v>173</v>
      </c>
      <c r="G45" s="7">
        <v>9</v>
      </c>
    </row>
    <row r="46" spans="1:7" ht="15">
      <c r="A46" s="40"/>
      <c r="B46" s="41">
        <v>3</v>
      </c>
      <c r="C46" s="40" t="s">
        <v>51</v>
      </c>
      <c r="D46" s="40" t="s">
        <v>45</v>
      </c>
      <c r="F46" s="39" t="s">
        <v>174</v>
      </c>
      <c r="G46" s="7">
        <v>10</v>
      </c>
    </row>
    <row r="47" spans="1:7" ht="15">
      <c r="A47" s="40"/>
      <c r="B47" s="41">
        <v>3</v>
      </c>
      <c r="C47" s="40" t="s">
        <v>40</v>
      </c>
      <c r="D47" s="40" t="s">
        <v>45</v>
      </c>
      <c r="F47" s="39" t="s">
        <v>175</v>
      </c>
      <c r="G47" s="7">
        <v>11</v>
      </c>
    </row>
    <row r="48" spans="1:7" ht="15">
      <c r="A48" s="40"/>
      <c r="B48" s="41">
        <v>3</v>
      </c>
      <c r="C48" s="40" t="s">
        <v>42</v>
      </c>
      <c r="D48" s="40" t="s">
        <v>45</v>
      </c>
      <c r="F48" s="39" t="s">
        <v>176</v>
      </c>
      <c r="G48" s="7">
        <v>12</v>
      </c>
    </row>
    <row r="49" spans="1:7" ht="15">
      <c r="A49" s="40"/>
      <c r="B49" s="41">
        <v>3</v>
      </c>
      <c r="C49" s="40" t="s">
        <v>52</v>
      </c>
      <c r="D49" s="40" t="s">
        <v>19</v>
      </c>
      <c r="F49" s="39" t="s">
        <v>177</v>
      </c>
      <c r="G49" s="7">
        <v>13</v>
      </c>
    </row>
    <row r="50" spans="1:7" ht="15">
      <c r="A50" s="40"/>
      <c r="B50" s="41">
        <v>3</v>
      </c>
      <c r="C50" s="40" t="s">
        <v>40</v>
      </c>
      <c r="D50" s="40" t="s">
        <v>18</v>
      </c>
      <c r="F50" s="39" t="s">
        <v>178</v>
      </c>
      <c r="G50" s="7">
        <v>14</v>
      </c>
    </row>
    <row r="51" spans="1:7" ht="15">
      <c r="A51" s="40"/>
      <c r="B51" s="41">
        <v>3</v>
      </c>
      <c r="C51" s="40" t="s">
        <v>58</v>
      </c>
      <c r="D51" s="40" t="s">
        <v>45</v>
      </c>
      <c r="F51" s="39" t="s">
        <v>179</v>
      </c>
      <c r="G51" s="7">
        <v>15</v>
      </c>
    </row>
  </sheetData>
  <mergeCells count="3">
    <mergeCell ref="O2:V2"/>
    <mergeCell ref="W2:AD2"/>
    <mergeCell ref="A1:F1"/>
  </mergeCells>
  <printOptions horizontalCentered="1" verticalCentered="1"/>
  <pageMargins left="0.75" right="0.75" top="0.5" bottom="0.5" header="0.5" footer="0.5"/>
  <pageSetup fitToHeight="1" fitToWidth="1" horizontalDpi="300" verticalDpi="300" orientation="landscape" scale="67" r:id="rId1"/>
  <headerFooter alignWithMargins="0">
    <oddHeader>&amp;R&amp;D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0"/>
  <sheetViews>
    <sheetView zoomScale="75" zoomScaleNormal="75" workbookViewId="0" topLeftCell="A1">
      <selection activeCell="A1" sqref="A1:F1"/>
    </sheetView>
  </sheetViews>
  <sheetFormatPr defaultColWidth="9.33203125" defaultRowHeight="12.75"/>
  <cols>
    <col min="1" max="1" width="5.16015625" style="1" customWidth="1"/>
    <col min="2" max="2" width="6.16015625" style="1" bestFit="1" customWidth="1"/>
    <col min="3" max="3" width="7.33203125" style="1" bestFit="1" customWidth="1"/>
    <col min="4" max="4" width="8" style="1" bestFit="1" customWidth="1"/>
    <col min="5" max="5" width="12.83203125" style="1" customWidth="1"/>
    <col min="6" max="6" width="22.16015625" style="2" customWidth="1"/>
    <col min="7" max="7" width="7.83203125" style="1" bestFit="1" customWidth="1"/>
    <col min="8" max="8" width="7" style="1" bestFit="1" customWidth="1"/>
    <col min="9" max="9" width="5.16015625" style="1" bestFit="1" customWidth="1"/>
    <col min="10" max="10" width="7.83203125" style="1" customWidth="1"/>
    <col min="11" max="11" width="10.33203125" style="1" customWidth="1"/>
    <col min="12" max="12" width="7.16015625" style="1" customWidth="1"/>
    <col min="13" max="13" width="7" style="1" customWidth="1"/>
    <col min="14" max="14" width="5.5" style="1" customWidth="1"/>
    <col min="15" max="15" width="7" style="1" customWidth="1"/>
    <col min="16" max="16" width="6.5" style="1" customWidth="1"/>
    <col min="17" max="17" width="4.83203125" style="1" customWidth="1"/>
    <col min="18" max="18" width="5" style="1" customWidth="1"/>
    <col min="19" max="19" width="9.16015625" style="1" customWidth="1"/>
    <col min="20" max="20" width="6.16015625" style="1" customWidth="1"/>
    <col min="21" max="21" width="5" style="1" customWidth="1"/>
    <col min="22" max="22" width="4.5" style="1" customWidth="1"/>
    <col min="23" max="24" width="8.33203125" style="1" bestFit="1" customWidth="1"/>
    <col min="25" max="25" width="3.16015625" style="1" bestFit="1" customWidth="1"/>
    <col min="26" max="26" width="3.33203125" style="1" bestFit="1" customWidth="1"/>
    <col min="27" max="27" width="6.16015625" style="1" bestFit="1" customWidth="1"/>
    <col min="28" max="28" width="4.5" style="1" bestFit="1" customWidth="1"/>
    <col min="29" max="29" width="3.66015625" style="1" bestFit="1" customWidth="1"/>
    <col min="30" max="30" width="3.83203125" style="1" bestFit="1" customWidth="1"/>
    <col min="31" max="16384" width="8.83203125" style="1" customWidth="1"/>
  </cols>
  <sheetData>
    <row r="1" spans="1:6" ht="31.5" thickBot="1">
      <c r="A1" s="61" t="s">
        <v>47</v>
      </c>
      <c r="B1" s="62"/>
      <c r="C1" s="62"/>
      <c r="D1" s="62"/>
      <c r="E1" s="62"/>
      <c r="F1" s="63"/>
    </row>
    <row r="2" spans="15:30" ht="12.75" customHeight="1">
      <c r="O2" s="60" t="s">
        <v>12</v>
      </c>
      <c r="P2" s="60"/>
      <c r="Q2" s="60"/>
      <c r="R2" s="60"/>
      <c r="S2" s="60"/>
      <c r="T2" s="60"/>
      <c r="U2" s="60"/>
      <c r="V2" s="60"/>
      <c r="W2" s="60" t="s">
        <v>13</v>
      </c>
      <c r="X2" s="60"/>
      <c r="Y2" s="60"/>
      <c r="Z2" s="60"/>
      <c r="AA2" s="60"/>
      <c r="AB2" s="60"/>
      <c r="AC2" s="60"/>
      <c r="AD2" s="60"/>
    </row>
    <row r="3" spans="1:30" s="3" customFormat="1" ht="14.25">
      <c r="A3" s="8" t="s">
        <v>0</v>
      </c>
      <c r="B3" s="8" t="s">
        <v>30</v>
      </c>
      <c r="C3" s="8" t="s">
        <v>38</v>
      </c>
      <c r="D3" s="8" t="s">
        <v>1</v>
      </c>
      <c r="E3" s="8" t="s">
        <v>2</v>
      </c>
      <c r="F3" s="9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3" t="s">
        <v>4</v>
      </c>
      <c r="P3" s="3" t="s">
        <v>5</v>
      </c>
      <c r="Q3" s="3" t="s">
        <v>6</v>
      </c>
      <c r="R3" s="3" t="s">
        <v>7</v>
      </c>
      <c r="S3" s="3" t="s">
        <v>8</v>
      </c>
      <c r="T3" s="3" t="s">
        <v>9</v>
      </c>
      <c r="U3" s="3" t="s">
        <v>10</v>
      </c>
      <c r="V3" s="3" t="s">
        <v>11</v>
      </c>
      <c r="W3" s="3" t="s">
        <v>4</v>
      </c>
      <c r="X3" s="3" t="s">
        <v>5</v>
      </c>
      <c r="Y3" s="3" t="s">
        <v>6</v>
      </c>
      <c r="Z3" s="3" t="s">
        <v>7</v>
      </c>
      <c r="AA3" s="3" t="s">
        <v>8</v>
      </c>
      <c r="AB3" s="3" t="s">
        <v>9</v>
      </c>
      <c r="AC3" s="3" t="s">
        <v>10</v>
      </c>
      <c r="AD3" s="3" t="s">
        <v>11</v>
      </c>
    </row>
    <row r="4" spans="1:30" s="36" customFormat="1" ht="15">
      <c r="A4" s="40">
        <v>5</v>
      </c>
      <c r="B4" s="41">
        <v>2</v>
      </c>
      <c r="C4" s="40" t="s">
        <v>43</v>
      </c>
      <c r="D4" s="40" t="s">
        <v>14</v>
      </c>
      <c r="E4" s="40"/>
      <c r="F4" s="39" t="s">
        <v>180</v>
      </c>
      <c r="G4" s="11">
        <f>J4/H4</f>
        <v>0.225</v>
      </c>
      <c r="H4" s="7">
        <f aca="true" t="shared" si="0" ref="H4:L17">P4-X4</f>
        <v>40</v>
      </c>
      <c r="I4" s="7">
        <f t="shared" si="0"/>
        <v>4</v>
      </c>
      <c r="J4" s="7">
        <f t="shared" si="0"/>
        <v>9</v>
      </c>
      <c r="K4" s="7">
        <f t="shared" si="0"/>
        <v>2</v>
      </c>
      <c r="L4" s="7">
        <f t="shared" si="0"/>
        <v>11</v>
      </c>
      <c r="M4" s="7">
        <f>I4+L4-K4</f>
        <v>13</v>
      </c>
      <c r="N4" s="7">
        <f aca="true" t="shared" si="1" ref="N4:N17">V4-AD4</f>
        <v>0</v>
      </c>
      <c r="O4" s="4">
        <f aca="true" t="shared" si="2" ref="O4:O17">R4/P4</f>
        <v>0.225</v>
      </c>
      <c r="P4" s="1">
        <v>40</v>
      </c>
      <c r="Q4" s="1">
        <v>4</v>
      </c>
      <c r="R4" s="1">
        <v>9</v>
      </c>
      <c r="S4" s="1">
        <v>2</v>
      </c>
      <c r="T4" s="1">
        <v>11</v>
      </c>
      <c r="U4" s="1">
        <f aca="true" t="shared" si="3" ref="U4:U17">Q4+T4-S4</f>
        <v>13</v>
      </c>
      <c r="V4" s="1">
        <v>0</v>
      </c>
      <c r="W4" s="4" t="e">
        <f aca="true" t="shared" si="4" ref="W4:W17">Z4/X4</f>
        <v>#DIV/0!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f aca="true" t="shared" si="5" ref="AC4:AC17">Y4+AB4-AA4</f>
        <v>0</v>
      </c>
      <c r="AD4" s="1">
        <v>0</v>
      </c>
    </row>
    <row r="5" spans="1:30" ht="15">
      <c r="A5" s="40">
        <v>1</v>
      </c>
      <c r="B5" s="41">
        <v>3</v>
      </c>
      <c r="C5" s="40" t="s">
        <v>52</v>
      </c>
      <c r="D5" s="40" t="s">
        <v>14</v>
      </c>
      <c r="E5" s="40"/>
      <c r="F5" s="39" t="s">
        <v>181</v>
      </c>
      <c r="G5" s="11">
        <f aca="true" t="shared" si="6" ref="G5:G18">J5/H5</f>
        <v>0.15384615384615385</v>
      </c>
      <c r="H5" s="7">
        <f t="shared" si="0"/>
        <v>13</v>
      </c>
      <c r="I5" s="7">
        <f t="shared" si="0"/>
        <v>3</v>
      </c>
      <c r="J5" s="7">
        <f t="shared" si="0"/>
        <v>2</v>
      </c>
      <c r="K5" s="7">
        <f t="shared" si="0"/>
        <v>0</v>
      </c>
      <c r="L5" s="7">
        <f t="shared" si="0"/>
        <v>1</v>
      </c>
      <c r="M5" s="7">
        <f aca="true" t="shared" si="7" ref="M5:M16">I5+L5-K5</f>
        <v>4</v>
      </c>
      <c r="N5" s="7">
        <f t="shared" si="1"/>
        <v>0</v>
      </c>
      <c r="O5" s="4">
        <f t="shared" si="2"/>
        <v>0.15384615384615385</v>
      </c>
      <c r="P5" s="1">
        <v>13</v>
      </c>
      <c r="Q5" s="1">
        <v>3</v>
      </c>
      <c r="R5" s="1">
        <v>2</v>
      </c>
      <c r="S5" s="1">
        <v>0</v>
      </c>
      <c r="T5" s="1">
        <v>1</v>
      </c>
      <c r="U5" s="1">
        <f t="shared" si="3"/>
        <v>4</v>
      </c>
      <c r="V5" s="1">
        <v>0</v>
      </c>
      <c r="W5" s="4" t="e">
        <f t="shared" si="4"/>
        <v>#DIV/0!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f t="shared" si="5"/>
        <v>0</v>
      </c>
      <c r="AD5" s="1">
        <v>0</v>
      </c>
    </row>
    <row r="6" spans="1:30" ht="15">
      <c r="A6" s="40">
        <v>29</v>
      </c>
      <c r="B6" s="41">
        <v>3</v>
      </c>
      <c r="C6" s="40" t="s">
        <v>58</v>
      </c>
      <c r="D6" s="40" t="s">
        <v>15</v>
      </c>
      <c r="E6" s="40"/>
      <c r="F6" s="39" t="s">
        <v>182</v>
      </c>
      <c r="G6" s="11">
        <f t="shared" si="6"/>
        <v>0.36363636363636365</v>
      </c>
      <c r="H6" s="7">
        <f t="shared" si="0"/>
        <v>88</v>
      </c>
      <c r="I6" s="7">
        <f t="shared" si="0"/>
        <v>20</v>
      </c>
      <c r="J6" s="7">
        <f t="shared" si="0"/>
        <v>32</v>
      </c>
      <c r="K6" s="7">
        <f t="shared" si="0"/>
        <v>7</v>
      </c>
      <c r="L6" s="7">
        <f t="shared" si="0"/>
        <v>25</v>
      </c>
      <c r="M6" s="7">
        <f t="shared" si="7"/>
        <v>38</v>
      </c>
      <c r="N6" s="7">
        <f t="shared" si="1"/>
        <v>0</v>
      </c>
      <c r="O6" s="4">
        <f t="shared" si="2"/>
        <v>0.36363636363636365</v>
      </c>
      <c r="P6" s="1">
        <v>88</v>
      </c>
      <c r="Q6" s="1">
        <v>20</v>
      </c>
      <c r="R6" s="1">
        <v>32</v>
      </c>
      <c r="S6" s="1">
        <v>7</v>
      </c>
      <c r="T6" s="1">
        <v>25</v>
      </c>
      <c r="U6" s="1">
        <f t="shared" si="3"/>
        <v>38</v>
      </c>
      <c r="V6" s="1">
        <v>0</v>
      </c>
      <c r="W6" s="4" t="e">
        <f t="shared" si="4"/>
        <v>#DIV/0!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f t="shared" si="5"/>
        <v>0</v>
      </c>
      <c r="AD6" s="1">
        <v>0</v>
      </c>
    </row>
    <row r="7" spans="1:30" ht="15">
      <c r="A7" s="40">
        <v>13</v>
      </c>
      <c r="B7" s="41">
        <v>3</v>
      </c>
      <c r="C7" s="40" t="s">
        <v>43</v>
      </c>
      <c r="D7" s="40" t="s">
        <v>17</v>
      </c>
      <c r="E7" s="40"/>
      <c r="F7" s="39" t="s">
        <v>183</v>
      </c>
      <c r="G7" s="11">
        <f t="shared" si="6"/>
        <v>0.13846153846153847</v>
      </c>
      <c r="H7" s="7">
        <f t="shared" si="0"/>
        <v>65</v>
      </c>
      <c r="I7" s="7">
        <f t="shared" si="0"/>
        <v>7</v>
      </c>
      <c r="J7" s="7">
        <f t="shared" si="0"/>
        <v>9</v>
      </c>
      <c r="K7" s="7">
        <f t="shared" si="0"/>
        <v>1</v>
      </c>
      <c r="L7" s="7">
        <f t="shared" si="0"/>
        <v>4</v>
      </c>
      <c r="M7" s="7">
        <f t="shared" si="7"/>
        <v>10</v>
      </c>
      <c r="N7" s="7">
        <f t="shared" si="1"/>
        <v>0</v>
      </c>
      <c r="O7" s="4">
        <f t="shared" si="2"/>
        <v>0.13846153846153847</v>
      </c>
      <c r="P7" s="1">
        <v>65</v>
      </c>
      <c r="Q7" s="1">
        <v>7</v>
      </c>
      <c r="R7" s="1">
        <v>9</v>
      </c>
      <c r="S7" s="1">
        <v>1</v>
      </c>
      <c r="T7" s="1">
        <v>4</v>
      </c>
      <c r="U7" s="1">
        <f t="shared" si="3"/>
        <v>10</v>
      </c>
      <c r="V7" s="1">
        <v>0</v>
      </c>
      <c r="W7" s="4" t="e">
        <f t="shared" si="4"/>
        <v>#DIV/0!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f t="shared" si="5"/>
        <v>0</v>
      </c>
      <c r="AD7" s="1">
        <v>0</v>
      </c>
    </row>
    <row r="8" spans="1:30" ht="15">
      <c r="A8" s="40">
        <v>11</v>
      </c>
      <c r="B8" s="41">
        <v>3</v>
      </c>
      <c r="C8" s="40" t="s">
        <v>41</v>
      </c>
      <c r="D8" s="40" t="s">
        <v>71</v>
      </c>
      <c r="E8" s="40" t="s">
        <v>17</v>
      </c>
      <c r="F8" s="39" t="s">
        <v>184</v>
      </c>
      <c r="G8" s="11">
        <f t="shared" si="6"/>
        <v>0.21052631578947367</v>
      </c>
      <c r="H8" s="7">
        <f t="shared" si="0"/>
        <v>76</v>
      </c>
      <c r="I8" s="7">
        <f t="shared" si="0"/>
        <v>8</v>
      </c>
      <c r="J8" s="7">
        <f t="shared" si="0"/>
        <v>16</v>
      </c>
      <c r="K8" s="7">
        <f t="shared" si="0"/>
        <v>3</v>
      </c>
      <c r="L8" s="7">
        <f t="shared" si="0"/>
        <v>6</v>
      </c>
      <c r="M8" s="7">
        <f t="shared" si="7"/>
        <v>11</v>
      </c>
      <c r="N8" s="7">
        <f t="shared" si="1"/>
        <v>0</v>
      </c>
      <c r="O8" s="4">
        <f t="shared" si="2"/>
        <v>0.21052631578947367</v>
      </c>
      <c r="P8" s="1">
        <v>76</v>
      </c>
      <c r="Q8" s="1">
        <v>8</v>
      </c>
      <c r="R8" s="1">
        <v>16</v>
      </c>
      <c r="S8" s="1">
        <v>3</v>
      </c>
      <c r="T8" s="1">
        <v>6</v>
      </c>
      <c r="U8" s="1">
        <f t="shared" si="3"/>
        <v>11</v>
      </c>
      <c r="V8" s="1">
        <v>0</v>
      </c>
      <c r="W8" s="4" t="e">
        <f t="shared" si="4"/>
        <v>#DIV/0!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f t="shared" si="5"/>
        <v>0</v>
      </c>
      <c r="AD8" s="1">
        <v>0</v>
      </c>
    </row>
    <row r="9" spans="1:30" ht="15">
      <c r="A9" s="40">
        <v>23</v>
      </c>
      <c r="B9" s="41">
        <v>3</v>
      </c>
      <c r="C9" s="40" t="s">
        <v>43</v>
      </c>
      <c r="D9" s="40" t="s">
        <v>16</v>
      </c>
      <c r="E9" s="40"/>
      <c r="F9" s="39" t="s">
        <v>185</v>
      </c>
      <c r="G9" s="11">
        <f>J9/H9</f>
        <v>0.2828282828282828</v>
      </c>
      <c r="H9" s="7">
        <f t="shared" si="0"/>
        <v>99</v>
      </c>
      <c r="I9" s="7">
        <f t="shared" si="0"/>
        <v>16</v>
      </c>
      <c r="J9" s="7">
        <f t="shared" si="0"/>
        <v>28</v>
      </c>
      <c r="K9" s="7">
        <f t="shared" si="0"/>
        <v>5</v>
      </c>
      <c r="L9" s="7">
        <f t="shared" si="0"/>
        <v>17</v>
      </c>
      <c r="M9" s="7">
        <f>I9+L9-K9</f>
        <v>28</v>
      </c>
      <c r="N9" s="7">
        <f t="shared" si="1"/>
        <v>2</v>
      </c>
      <c r="O9" s="4">
        <f t="shared" si="2"/>
        <v>0.2828282828282828</v>
      </c>
      <c r="P9" s="1">
        <v>99</v>
      </c>
      <c r="Q9" s="1">
        <v>16</v>
      </c>
      <c r="R9" s="1">
        <v>28</v>
      </c>
      <c r="S9" s="1">
        <v>5</v>
      </c>
      <c r="T9" s="1">
        <v>17</v>
      </c>
      <c r="U9" s="1">
        <f t="shared" si="3"/>
        <v>28</v>
      </c>
      <c r="V9" s="1">
        <v>2</v>
      </c>
      <c r="W9" s="4" t="e">
        <f t="shared" si="4"/>
        <v>#DIV/0!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f t="shared" si="5"/>
        <v>0</v>
      </c>
      <c r="AD9" s="1">
        <v>0</v>
      </c>
    </row>
    <row r="10" spans="1:30" ht="15">
      <c r="A10" s="40">
        <v>6</v>
      </c>
      <c r="B10" s="41">
        <v>2</v>
      </c>
      <c r="C10" s="40" t="s">
        <v>43</v>
      </c>
      <c r="D10" s="40" t="s">
        <v>18</v>
      </c>
      <c r="E10" s="40"/>
      <c r="F10" s="39" t="s">
        <v>186</v>
      </c>
      <c r="G10" s="11">
        <f>J10/H10</f>
        <v>0.2876712328767123</v>
      </c>
      <c r="H10" s="7">
        <f t="shared" si="0"/>
        <v>73</v>
      </c>
      <c r="I10" s="7">
        <f t="shared" si="0"/>
        <v>9</v>
      </c>
      <c r="J10" s="7">
        <f t="shared" si="0"/>
        <v>21</v>
      </c>
      <c r="K10" s="7">
        <f t="shared" si="0"/>
        <v>1</v>
      </c>
      <c r="L10" s="7">
        <f t="shared" si="0"/>
        <v>8</v>
      </c>
      <c r="M10" s="7">
        <f>I10+L10-K10</f>
        <v>16</v>
      </c>
      <c r="N10" s="7">
        <f t="shared" si="1"/>
        <v>0</v>
      </c>
      <c r="O10" s="4">
        <f t="shared" si="2"/>
        <v>0.2876712328767123</v>
      </c>
      <c r="P10" s="1">
        <v>73</v>
      </c>
      <c r="Q10" s="1">
        <v>9</v>
      </c>
      <c r="R10" s="1">
        <v>21</v>
      </c>
      <c r="S10" s="1">
        <v>1</v>
      </c>
      <c r="T10" s="1">
        <v>8</v>
      </c>
      <c r="U10" s="1">
        <f t="shared" si="3"/>
        <v>16</v>
      </c>
      <c r="V10" s="1">
        <v>0</v>
      </c>
      <c r="W10" s="4" t="e">
        <f t="shared" si="4"/>
        <v>#DIV/0!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f t="shared" si="5"/>
        <v>0</v>
      </c>
      <c r="AD10" s="1">
        <v>0</v>
      </c>
    </row>
    <row r="11" spans="1:30" ht="15">
      <c r="A11" s="40">
        <v>1</v>
      </c>
      <c r="B11" s="41">
        <v>3</v>
      </c>
      <c r="C11" s="40" t="s">
        <v>52</v>
      </c>
      <c r="D11" s="40" t="s">
        <v>73</v>
      </c>
      <c r="E11" s="40" t="s">
        <v>16</v>
      </c>
      <c r="F11" s="39" t="s">
        <v>187</v>
      </c>
      <c r="G11" s="11">
        <f t="shared" si="6"/>
        <v>0.08333333333333333</v>
      </c>
      <c r="H11" s="7">
        <f t="shared" si="0"/>
        <v>12</v>
      </c>
      <c r="I11" s="7">
        <f t="shared" si="0"/>
        <v>0</v>
      </c>
      <c r="J11" s="7">
        <f t="shared" si="0"/>
        <v>1</v>
      </c>
      <c r="K11" s="7">
        <f t="shared" si="0"/>
        <v>0</v>
      </c>
      <c r="L11" s="7">
        <f t="shared" si="0"/>
        <v>0</v>
      </c>
      <c r="M11" s="7">
        <f t="shared" si="7"/>
        <v>0</v>
      </c>
      <c r="N11" s="7">
        <f t="shared" si="1"/>
        <v>0</v>
      </c>
      <c r="O11" s="4">
        <f t="shared" si="2"/>
        <v>0.08333333333333333</v>
      </c>
      <c r="P11" s="1">
        <v>12</v>
      </c>
      <c r="Q11" s="1">
        <v>0</v>
      </c>
      <c r="R11" s="1">
        <v>1</v>
      </c>
      <c r="S11" s="1">
        <v>0</v>
      </c>
      <c r="T11" s="1">
        <v>0</v>
      </c>
      <c r="U11" s="1">
        <f t="shared" si="3"/>
        <v>0</v>
      </c>
      <c r="V11" s="1">
        <v>0</v>
      </c>
      <c r="W11" s="4" t="e">
        <f t="shared" si="4"/>
        <v>#DIV/0!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f t="shared" si="5"/>
        <v>0</v>
      </c>
      <c r="AD11" s="1">
        <v>0</v>
      </c>
    </row>
    <row r="12" spans="1:30" ht="15">
      <c r="A12" s="40">
        <v>15</v>
      </c>
      <c r="B12" s="41">
        <v>2</v>
      </c>
      <c r="C12" s="40" t="s">
        <v>64</v>
      </c>
      <c r="D12" s="40" t="s">
        <v>19</v>
      </c>
      <c r="E12" s="40"/>
      <c r="F12" s="39" t="s">
        <v>188</v>
      </c>
      <c r="G12" s="11">
        <f t="shared" si="6"/>
        <v>0.3023255813953488</v>
      </c>
      <c r="H12" s="7">
        <f t="shared" si="0"/>
        <v>86</v>
      </c>
      <c r="I12" s="7">
        <f t="shared" si="0"/>
        <v>13</v>
      </c>
      <c r="J12" s="7">
        <f t="shared" si="0"/>
        <v>26</v>
      </c>
      <c r="K12" s="7">
        <f t="shared" si="0"/>
        <v>1</v>
      </c>
      <c r="L12" s="7">
        <f t="shared" si="0"/>
        <v>9</v>
      </c>
      <c r="M12" s="7">
        <f t="shared" si="7"/>
        <v>21</v>
      </c>
      <c r="N12" s="7">
        <f t="shared" si="1"/>
        <v>4</v>
      </c>
      <c r="O12" s="4">
        <f t="shared" si="2"/>
        <v>0.3023255813953488</v>
      </c>
      <c r="P12" s="1">
        <v>86</v>
      </c>
      <c r="Q12" s="1">
        <v>13</v>
      </c>
      <c r="R12" s="1">
        <v>26</v>
      </c>
      <c r="S12" s="1">
        <v>1</v>
      </c>
      <c r="T12" s="1">
        <v>9</v>
      </c>
      <c r="U12" s="1">
        <f t="shared" si="3"/>
        <v>21</v>
      </c>
      <c r="V12" s="1">
        <v>4</v>
      </c>
      <c r="W12" s="4" t="e">
        <f t="shared" si="4"/>
        <v>#DIV/0!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f t="shared" si="5"/>
        <v>0</v>
      </c>
      <c r="AD12" s="1">
        <v>0</v>
      </c>
    </row>
    <row r="13" spans="1:30" ht="15">
      <c r="A13" s="40">
        <v>6</v>
      </c>
      <c r="B13" s="41">
        <v>2</v>
      </c>
      <c r="C13" s="40" t="s">
        <v>40</v>
      </c>
      <c r="D13" s="40" t="s">
        <v>19</v>
      </c>
      <c r="E13" s="40"/>
      <c r="F13" s="39" t="s">
        <v>189</v>
      </c>
      <c r="G13" s="11">
        <f t="shared" si="6"/>
        <v>0.27906976744186046</v>
      </c>
      <c r="H13" s="7">
        <f t="shared" si="0"/>
        <v>86</v>
      </c>
      <c r="I13" s="7">
        <f t="shared" si="0"/>
        <v>15</v>
      </c>
      <c r="J13" s="7">
        <f t="shared" si="0"/>
        <v>24</v>
      </c>
      <c r="K13" s="7">
        <f t="shared" si="0"/>
        <v>3</v>
      </c>
      <c r="L13" s="7">
        <f t="shared" si="0"/>
        <v>8</v>
      </c>
      <c r="M13" s="7">
        <f t="shared" si="7"/>
        <v>20</v>
      </c>
      <c r="N13" s="7">
        <f t="shared" si="1"/>
        <v>3</v>
      </c>
      <c r="O13" s="4">
        <f t="shared" si="2"/>
        <v>0.27906976744186046</v>
      </c>
      <c r="P13" s="1">
        <v>86</v>
      </c>
      <c r="Q13" s="1">
        <v>15</v>
      </c>
      <c r="R13" s="1">
        <v>24</v>
      </c>
      <c r="S13" s="1">
        <v>3</v>
      </c>
      <c r="T13" s="1">
        <v>8</v>
      </c>
      <c r="U13" s="1">
        <f t="shared" si="3"/>
        <v>20</v>
      </c>
      <c r="V13" s="1">
        <v>3</v>
      </c>
      <c r="W13" s="4" t="e">
        <f t="shared" si="4"/>
        <v>#DIV/0!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f t="shared" si="5"/>
        <v>0</v>
      </c>
      <c r="AD13" s="1">
        <v>0</v>
      </c>
    </row>
    <row r="14" spans="1:30" ht="15">
      <c r="A14" s="40">
        <v>18</v>
      </c>
      <c r="B14" s="41">
        <v>3</v>
      </c>
      <c r="C14" s="40" t="s">
        <v>39</v>
      </c>
      <c r="D14" s="40" t="s">
        <v>19</v>
      </c>
      <c r="E14" s="40"/>
      <c r="F14" s="39" t="s">
        <v>190</v>
      </c>
      <c r="G14" s="11">
        <f t="shared" si="6"/>
        <v>0.2608695652173913</v>
      </c>
      <c r="H14" s="7">
        <f t="shared" si="0"/>
        <v>92</v>
      </c>
      <c r="I14" s="7">
        <f t="shared" si="0"/>
        <v>12</v>
      </c>
      <c r="J14" s="7">
        <f t="shared" si="0"/>
        <v>24</v>
      </c>
      <c r="K14" s="7">
        <f t="shared" si="0"/>
        <v>4</v>
      </c>
      <c r="L14" s="7">
        <f t="shared" si="0"/>
        <v>12</v>
      </c>
      <c r="M14" s="7">
        <f t="shared" si="7"/>
        <v>20</v>
      </c>
      <c r="N14" s="7">
        <f t="shared" si="1"/>
        <v>0</v>
      </c>
      <c r="O14" s="4">
        <f t="shared" si="2"/>
        <v>0.2608695652173913</v>
      </c>
      <c r="P14" s="1">
        <v>92</v>
      </c>
      <c r="Q14" s="1">
        <v>12</v>
      </c>
      <c r="R14" s="1">
        <v>24</v>
      </c>
      <c r="S14" s="1">
        <v>4</v>
      </c>
      <c r="T14" s="1">
        <v>12</v>
      </c>
      <c r="U14" s="1">
        <f t="shared" si="3"/>
        <v>20</v>
      </c>
      <c r="V14" s="1">
        <v>0</v>
      </c>
      <c r="W14" s="4" t="e">
        <f t="shared" si="4"/>
        <v>#DIV/0!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f t="shared" si="5"/>
        <v>0</v>
      </c>
      <c r="AD14" s="1">
        <v>0</v>
      </c>
    </row>
    <row r="15" spans="1:30" ht="15">
      <c r="A15" s="40">
        <v>16</v>
      </c>
      <c r="B15" s="41">
        <v>3</v>
      </c>
      <c r="C15" s="40" t="s">
        <v>51</v>
      </c>
      <c r="D15" s="40" t="s">
        <v>19</v>
      </c>
      <c r="E15" s="40"/>
      <c r="F15" s="39" t="s">
        <v>191</v>
      </c>
      <c r="G15" s="11">
        <f>J15/H15</f>
        <v>0.21176470588235294</v>
      </c>
      <c r="H15" s="7">
        <f t="shared" si="0"/>
        <v>85</v>
      </c>
      <c r="I15" s="7">
        <f t="shared" si="0"/>
        <v>8</v>
      </c>
      <c r="J15" s="7">
        <f t="shared" si="0"/>
        <v>18</v>
      </c>
      <c r="K15" s="7">
        <f t="shared" si="0"/>
        <v>2</v>
      </c>
      <c r="L15" s="7">
        <f t="shared" si="0"/>
        <v>9</v>
      </c>
      <c r="M15" s="7">
        <f>I15+L15-K15</f>
        <v>15</v>
      </c>
      <c r="N15" s="7">
        <f t="shared" si="1"/>
        <v>1</v>
      </c>
      <c r="O15" s="4">
        <f t="shared" si="2"/>
        <v>0.21176470588235294</v>
      </c>
      <c r="P15" s="1">
        <v>85</v>
      </c>
      <c r="Q15" s="1">
        <v>8</v>
      </c>
      <c r="R15" s="1">
        <v>18</v>
      </c>
      <c r="S15" s="1">
        <v>2</v>
      </c>
      <c r="T15" s="1">
        <v>9</v>
      </c>
      <c r="U15" s="1">
        <f t="shared" si="3"/>
        <v>15</v>
      </c>
      <c r="V15" s="1">
        <v>1</v>
      </c>
      <c r="W15" s="4" t="e">
        <f t="shared" si="4"/>
        <v>#DIV/0!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f t="shared" si="5"/>
        <v>0</v>
      </c>
      <c r="AD15" s="1">
        <v>0</v>
      </c>
    </row>
    <row r="16" spans="1:30" ht="15">
      <c r="A16" s="40">
        <v>9</v>
      </c>
      <c r="B16" s="41">
        <v>3</v>
      </c>
      <c r="C16" s="40" t="s">
        <v>52</v>
      </c>
      <c r="D16" s="40" t="s">
        <v>19</v>
      </c>
      <c r="E16" s="40"/>
      <c r="F16" s="39" t="s">
        <v>192</v>
      </c>
      <c r="G16" s="11">
        <f t="shared" si="6"/>
        <v>0.2696629213483146</v>
      </c>
      <c r="H16" s="7">
        <f t="shared" si="0"/>
        <v>89</v>
      </c>
      <c r="I16" s="7">
        <f t="shared" si="0"/>
        <v>15</v>
      </c>
      <c r="J16" s="7">
        <f t="shared" si="0"/>
        <v>24</v>
      </c>
      <c r="K16" s="7">
        <f t="shared" si="0"/>
        <v>5</v>
      </c>
      <c r="L16" s="7">
        <f t="shared" si="0"/>
        <v>14</v>
      </c>
      <c r="M16" s="7">
        <f t="shared" si="7"/>
        <v>24</v>
      </c>
      <c r="N16" s="7">
        <f t="shared" si="1"/>
        <v>0</v>
      </c>
      <c r="O16" s="4">
        <f t="shared" si="2"/>
        <v>0.2696629213483146</v>
      </c>
      <c r="P16" s="1">
        <v>89</v>
      </c>
      <c r="Q16" s="1">
        <v>15</v>
      </c>
      <c r="R16" s="1">
        <v>24</v>
      </c>
      <c r="S16" s="1">
        <v>5</v>
      </c>
      <c r="T16" s="1">
        <v>14</v>
      </c>
      <c r="U16" s="1">
        <f t="shared" si="3"/>
        <v>24</v>
      </c>
      <c r="V16" s="1">
        <v>0</v>
      </c>
      <c r="W16" s="4" t="e">
        <f t="shared" si="4"/>
        <v>#DIV/0!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f t="shared" si="5"/>
        <v>0</v>
      </c>
      <c r="AD16" s="1">
        <v>0</v>
      </c>
    </row>
    <row r="17" spans="1:30" ht="15.75" thickBot="1">
      <c r="A17" s="40">
        <v>15</v>
      </c>
      <c r="B17" s="41">
        <v>3</v>
      </c>
      <c r="C17" s="40" t="s">
        <v>43</v>
      </c>
      <c r="D17" s="40" t="s">
        <v>20</v>
      </c>
      <c r="E17" s="40"/>
      <c r="F17" s="39" t="s">
        <v>193</v>
      </c>
      <c r="G17" s="11">
        <f>J17/H17</f>
        <v>0.36065573770491804</v>
      </c>
      <c r="H17" s="7">
        <f t="shared" si="0"/>
        <v>61</v>
      </c>
      <c r="I17" s="7">
        <f t="shared" si="0"/>
        <v>7</v>
      </c>
      <c r="J17" s="7">
        <f t="shared" si="0"/>
        <v>22</v>
      </c>
      <c r="K17" s="7">
        <f t="shared" si="0"/>
        <v>2</v>
      </c>
      <c r="L17" s="7">
        <f t="shared" si="0"/>
        <v>14</v>
      </c>
      <c r="M17" s="7">
        <f>I17+L17-K17</f>
        <v>19</v>
      </c>
      <c r="N17" s="7">
        <f t="shared" si="1"/>
        <v>0</v>
      </c>
      <c r="O17" s="4">
        <f t="shared" si="2"/>
        <v>0.36065573770491804</v>
      </c>
      <c r="P17" s="1">
        <v>61</v>
      </c>
      <c r="Q17" s="1">
        <v>7</v>
      </c>
      <c r="R17" s="1">
        <v>22</v>
      </c>
      <c r="S17" s="1">
        <v>2</v>
      </c>
      <c r="T17" s="1">
        <v>14</v>
      </c>
      <c r="U17" s="1">
        <f t="shared" si="3"/>
        <v>19</v>
      </c>
      <c r="V17" s="1">
        <v>0</v>
      </c>
      <c r="W17" s="4" t="e">
        <f t="shared" si="4"/>
        <v>#DIV/0!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f t="shared" si="5"/>
        <v>0</v>
      </c>
      <c r="AD17" s="1">
        <v>0</v>
      </c>
    </row>
    <row r="18" spans="1:14" ht="15.75" thickBot="1">
      <c r="A18" s="7">
        <f>SUM(A4:A17)</f>
        <v>168</v>
      </c>
      <c r="B18" s="7"/>
      <c r="C18" s="7"/>
      <c r="D18" s="7"/>
      <c r="E18" s="7"/>
      <c r="F18" s="10"/>
      <c r="G18" s="14">
        <f t="shared" si="6"/>
        <v>0.26528497409326424</v>
      </c>
      <c r="H18" s="15">
        <f aca="true" t="shared" si="8" ref="H18:N18">SUM(H4:H17)</f>
        <v>965</v>
      </c>
      <c r="I18" s="15">
        <f t="shared" si="8"/>
        <v>137</v>
      </c>
      <c r="J18" s="15">
        <f t="shared" si="8"/>
        <v>256</v>
      </c>
      <c r="K18" s="15">
        <f t="shared" si="8"/>
        <v>36</v>
      </c>
      <c r="L18" s="15">
        <f t="shared" si="8"/>
        <v>138</v>
      </c>
      <c r="M18" s="15">
        <f t="shared" si="8"/>
        <v>239</v>
      </c>
      <c r="N18" s="16">
        <f t="shared" si="8"/>
        <v>10</v>
      </c>
    </row>
    <row r="19" spans="1:14" ht="15">
      <c r="A19" s="7"/>
      <c r="B19" s="7"/>
      <c r="C19" s="7"/>
      <c r="D19" s="7"/>
      <c r="E19" s="7"/>
      <c r="F19" s="10"/>
      <c r="G19" s="7"/>
      <c r="H19" s="7"/>
      <c r="I19" s="7"/>
      <c r="J19" s="7"/>
      <c r="K19" s="7"/>
      <c r="L19" s="7"/>
      <c r="M19" s="7"/>
      <c r="N19" s="7"/>
    </row>
    <row r="20" spans="1:30" s="3" customFormat="1" ht="14.25">
      <c r="A20" s="8" t="s">
        <v>0</v>
      </c>
      <c r="B20" s="8" t="s">
        <v>30</v>
      </c>
      <c r="C20" s="8" t="s">
        <v>38</v>
      </c>
      <c r="D20" s="8"/>
      <c r="E20" s="8"/>
      <c r="F20" s="9" t="s">
        <v>3</v>
      </c>
      <c r="G20" s="8" t="s">
        <v>21</v>
      </c>
      <c r="H20" s="8" t="s">
        <v>22</v>
      </c>
      <c r="I20" s="8" t="s">
        <v>23</v>
      </c>
      <c r="J20" s="8" t="s">
        <v>24</v>
      </c>
      <c r="K20" s="8" t="s">
        <v>25</v>
      </c>
      <c r="L20" s="8" t="s">
        <v>7</v>
      </c>
      <c r="M20" s="8" t="s">
        <v>26</v>
      </c>
      <c r="N20" s="8" t="s">
        <v>27</v>
      </c>
      <c r="O20" s="3" t="s">
        <v>21</v>
      </c>
      <c r="P20" s="3" t="s">
        <v>22</v>
      </c>
      <c r="Q20" s="3" t="s">
        <v>23</v>
      </c>
      <c r="R20" s="3" t="s">
        <v>24</v>
      </c>
      <c r="S20" s="3" t="s">
        <v>25</v>
      </c>
      <c r="T20" s="3" t="s">
        <v>7</v>
      </c>
      <c r="U20" s="3" t="s">
        <v>26</v>
      </c>
      <c r="V20" s="3" t="s">
        <v>27</v>
      </c>
      <c r="W20" s="3" t="s">
        <v>21</v>
      </c>
      <c r="X20" s="3" t="s">
        <v>22</v>
      </c>
      <c r="Y20" s="3" t="s">
        <v>23</v>
      </c>
      <c r="Z20" s="3" t="s">
        <v>24</v>
      </c>
      <c r="AA20" s="3" t="s">
        <v>25</v>
      </c>
      <c r="AB20" s="3" t="s">
        <v>7</v>
      </c>
      <c r="AC20" s="3" t="s">
        <v>26</v>
      </c>
      <c r="AD20" s="3" t="s">
        <v>27</v>
      </c>
    </row>
    <row r="21" spans="1:30" ht="15">
      <c r="A21" s="40">
        <v>28</v>
      </c>
      <c r="B21" s="41">
        <v>3</v>
      </c>
      <c r="C21" s="40" t="s">
        <v>58</v>
      </c>
      <c r="D21" s="40">
        <v>1</v>
      </c>
      <c r="E21" s="40"/>
      <c r="F21" s="39" t="s">
        <v>194</v>
      </c>
      <c r="G21" s="12">
        <f aca="true" t="shared" si="9" ref="G21:G30">M21/K21*9</f>
        <v>10.799999999999999</v>
      </c>
      <c r="H21" s="12">
        <f aca="true" t="shared" si="10" ref="H21:H30">(L21+N21)/K21</f>
        <v>2.52</v>
      </c>
      <c r="I21" s="7">
        <f aca="true" t="shared" si="11" ref="I21:N29">Q21-Y21</f>
        <v>1</v>
      </c>
      <c r="J21" s="7">
        <f t="shared" si="11"/>
        <v>3</v>
      </c>
      <c r="K21" s="13">
        <f t="shared" si="11"/>
        <v>8.333333333333334</v>
      </c>
      <c r="L21" s="7">
        <f t="shared" si="11"/>
        <v>17</v>
      </c>
      <c r="M21" s="7">
        <f t="shared" si="11"/>
        <v>10</v>
      </c>
      <c r="N21" s="7">
        <f t="shared" si="11"/>
        <v>4</v>
      </c>
      <c r="O21" s="5">
        <f aca="true" t="shared" si="12" ref="O21:O28">U21/S21*9</f>
        <v>10.799999999999999</v>
      </c>
      <c r="P21" s="5">
        <f aca="true" t="shared" si="13" ref="P21:P28">(T21+V21)/S21</f>
        <v>2.52</v>
      </c>
      <c r="Q21" s="1">
        <v>1</v>
      </c>
      <c r="R21" s="1">
        <v>3</v>
      </c>
      <c r="S21" s="34">
        <v>8.333333333333334</v>
      </c>
      <c r="T21" s="1">
        <v>17</v>
      </c>
      <c r="U21" s="1">
        <v>10</v>
      </c>
      <c r="V21" s="1">
        <v>4</v>
      </c>
      <c r="W21" s="5" t="e">
        <f aca="true" t="shared" si="14" ref="W21:W28">AC21/AA21*9</f>
        <v>#DIV/0!</v>
      </c>
      <c r="X21" s="5" t="e">
        <f aca="true" t="shared" si="15" ref="X21:X28">(AB21+AD21)/AA21</f>
        <v>#DIV/0!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</row>
    <row r="22" spans="1:30" ht="15">
      <c r="A22" s="40">
        <v>12</v>
      </c>
      <c r="B22" s="41">
        <v>3</v>
      </c>
      <c r="C22" s="40" t="s">
        <v>44</v>
      </c>
      <c r="D22" s="40">
        <v>2</v>
      </c>
      <c r="E22" s="40"/>
      <c r="F22" s="39" t="s">
        <v>195</v>
      </c>
      <c r="G22" s="12">
        <f t="shared" si="9"/>
        <v>7.755319148936171</v>
      </c>
      <c r="H22" s="12">
        <f t="shared" si="10"/>
        <v>2.042553191489362</v>
      </c>
      <c r="I22" s="7">
        <f t="shared" si="11"/>
        <v>1</v>
      </c>
      <c r="J22" s="7">
        <f t="shared" si="11"/>
        <v>0</v>
      </c>
      <c r="K22" s="13">
        <f t="shared" si="11"/>
        <v>31.333333333333332</v>
      </c>
      <c r="L22" s="7">
        <f t="shared" si="11"/>
        <v>45</v>
      </c>
      <c r="M22" s="7">
        <f t="shared" si="11"/>
        <v>27</v>
      </c>
      <c r="N22" s="7">
        <f t="shared" si="11"/>
        <v>19</v>
      </c>
      <c r="O22" s="5">
        <f t="shared" si="12"/>
        <v>7.755319148936171</v>
      </c>
      <c r="P22" s="5">
        <f t="shared" si="13"/>
        <v>2.042553191489362</v>
      </c>
      <c r="Q22" s="1">
        <v>1</v>
      </c>
      <c r="R22" s="1">
        <v>0</v>
      </c>
      <c r="S22" s="34">
        <v>31.333333333333332</v>
      </c>
      <c r="T22" s="1">
        <v>45</v>
      </c>
      <c r="U22" s="1">
        <v>27</v>
      </c>
      <c r="V22" s="1">
        <v>19</v>
      </c>
      <c r="W22" s="5" t="e">
        <f t="shared" si="14"/>
        <v>#DIV/0!</v>
      </c>
      <c r="X22" s="5" t="e">
        <f t="shared" si="15"/>
        <v>#DIV/0!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</row>
    <row r="23" spans="1:30" ht="15">
      <c r="A23" s="40">
        <v>23</v>
      </c>
      <c r="B23" s="41">
        <v>3</v>
      </c>
      <c r="C23" s="40" t="s">
        <v>44</v>
      </c>
      <c r="D23" s="40">
        <v>3</v>
      </c>
      <c r="E23" s="40"/>
      <c r="F23" s="39" t="s">
        <v>196</v>
      </c>
      <c r="G23" s="12">
        <f t="shared" si="9"/>
        <v>5.4642857142857135</v>
      </c>
      <c r="H23" s="12">
        <f t="shared" si="10"/>
        <v>1.5</v>
      </c>
      <c r="I23" s="7">
        <f t="shared" si="11"/>
        <v>3</v>
      </c>
      <c r="J23" s="7">
        <f t="shared" si="11"/>
        <v>0</v>
      </c>
      <c r="K23" s="13">
        <f t="shared" si="11"/>
        <v>28</v>
      </c>
      <c r="L23" s="7">
        <f t="shared" si="11"/>
        <v>33</v>
      </c>
      <c r="M23" s="7">
        <f t="shared" si="11"/>
        <v>17</v>
      </c>
      <c r="N23" s="7">
        <f t="shared" si="11"/>
        <v>9</v>
      </c>
      <c r="O23" s="5">
        <f t="shared" si="12"/>
        <v>5.4642857142857135</v>
      </c>
      <c r="P23" s="5">
        <f t="shared" si="13"/>
        <v>1.5</v>
      </c>
      <c r="Q23" s="1">
        <v>3</v>
      </c>
      <c r="R23" s="1">
        <v>0</v>
      </c>
      <c r="S23" s="1">
        <v>28</v>
      </c>
      <c r="T23" s="1">
        <v>33</v>
      </c>
      <c r="U23" s="1">
        <v>17</v>
      </c>
      <c r="V23" s="1">
        <v>9</v>
      </c>
      <c r="W23" s="5" t="e">
        <f t="shared" si="14"/>
        <v>#DIV/0!</v>
      </c>
      <c r="X23" s="5" t="e">
        <f t="shared" si="15"/>
        <v>#DIV/0!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</row>
    <row r="24" spans="1:30" ht="15">
      <c r="A24" s="40">
        <v>7</v>
      </c>
      <c r="B24" s="41">
        <v>3</v>
      </c>
      <c r="C24" s="40" t="s">
        <v>44</v>
      </c>
      <c r="D24" s="40">
        <v>4</v>
      </c>
      <c r="E24" s="40"/>
      <c r="F24" s="39" t="s">
        <v>197</v>
      </c>
      <c r="G24" s="12" t="e">
        <f t="shared" si="9"/>
        <v>#DIV/0!</v>
      </c>
      <c r="H24" s="12" t="e">
        <f t="shared" si="10"/>
        <v>#DIV/0!</v>
      </c>
      <c r="I24" s="7">
        <f t="shared" si="11"/>
        <v>0</v>
      </c>
      <c r="J24" s="7">
        <f t="shared" si="11"/>
        <v>0</v>
      </c>
      <c r="K24" s="13">
        <f t="shared" si="11"/>
        <v>0</v>
      </c>
      <c r="L24" s="7">
        <f t="shared" si="11"/>
        <v>0</v>
      </c>
      <c r="M24" s="7">
        <f t="shared" si="11"/>
        <v>0</v>
      </c>
      <c r="N24" s="7">
        <f t="shared" si="11"/>
        <v>0</v>
      </c>
      <c r="O24" s="5" t="e">
        <f t="shared" si="12"/>
        <v>#DIV/0!</v>
      </c>
      <c r="P24" s="5" t="e">
        <f t="shared" si="13"/>
        <v>#DIV/0!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5" t="e">
        <f t="shared" si="14"/>
        <v>#DIV/0!</v>
      </c>
      <c r="X24" s="5" t="e">
        <f t="shared" si="15"/>
        <v>#DIV/0!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</row>
    <row r="25" spans="1:30" ht="15">
      <c r="A25" s="40">
        <v>8</v>
      </c>
      <c r="B25" s="41">
        <v>3</v>
      </c>
      <c r="C25" s="40" t="s">
        <v>39</v>
      </c>
      <c r="D25" s="40">
        <v>5</v>
      </c>
      <c r="E25" s="40"/>
      <c r="F25" s="39" t="s">
        <v>198</v>
      </c>
      <c r="G25" s="12">
        <f t="shared" si="9"/>
        <v>4.8</v>
      </c>
      <c r="H25" s="12">
        <f t="shared" si="10"/>
        <v>1.3333333333333333</v>
      </c>
      <c r="I25" s="7">
        <f t="shared" si="11"/>
        <v>2</v>
      </c>
      <c r="J25" s="7">
        <f t="shared" si="11"/>
        <v>0</v>
      </c>
      <c r="K25" s="13">
        <f t="shared" si="11"/>
        <v>30</v>
      </c>
      <c r="L25" s="7">
        <f t="shared" si="11"/>
        <v>32</v>
      </c>
      <c r="M25" s="7">
        <f t="shared" si="11"/>
        <v>16</v>
      </c>
      <c r="N25" s="7">
        <f t="shared" si="11"/>
        <v>8</v>
      </c>
      <c r="O25" s="5">
        <f t="shared" si="12"/>
        <v>4.8</v>
      </c>
      <c r="P25" s="5">
        <f t="shared" si="13"/>
        <v>1.3333333333333333</v>
      </c>
      <c r="Q25" s="1">
        <v>2</v>
      </c>
      <c r="R25" s="1">
        <v>0</v>
      </c>
      <c r="S25" s="34">
        <v>30</v>
      </c>
      <c r="T25" s="1">
        <v>32</v>
      </c>
      <c r="U25" s="1">
        <v>16</v>
      </c>
      <c r="V25" s="1">
        <v>8</v>
      </c>
      <c r="W25" s="5" t="e">
        <f t="shared" si="14"/>
        <v>#DIV/0!</v>
      </c>
      <c r="X25" s="5" t="e">
        <f t="shared" si="15"/>
        <v>#DIV/0!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</row>
    <row r="26" spans="1:30" ht="15">
      <c r="A26" s="40">
        <v>7</v>
      </c>
      <c r="B26" s="41">
        <v>3</v>
      </c>
      <c r="C26" s="40" t="s">
        <v>64</v>
      </c>
      <c r="D26" s="40">
        <v>6</v>
      </c>
      <c r="E26" s="40"/>
      <c r="F26" s="39" t="s">
        <v>199</v>
      </c>
      <c r="G26" s="12">
        <f t="shared" si="9"/>
        <v>4.8</v>
      </c>
      <c r="H26" s="12">
        <f t="shared" si="10"/>
        <v>1.0333333333333334</v>
      </c>
      <c r="I26" s="7">
        <f t="shared" si="11"/>
        <v>2</v>
      </c>
      <c r="J26" s="7">
        <f t="shared" si="11"/>
        <v>0</v>
      </c>
      <c r="K26" s="13">
        <f t="shared" si="11"/>
        <v>30</v>
      </c>
      <c r="L26" s="7">
        <f t="shared" si="11"/>
        <v>25</v>
      </c>
      <c r="M26" s="7">
        <f t="shared" si="11"/>
        <v>16</v>
      </c>
      <c r="N26" s="7">
        <f t="shared" si="11"/>
        <v>6</v>
      </c>
      <c r="O26" s="5">
        <f t="shared" si="12"/>
        <v>4.8</v>
      </c>
      <c r="P26" s="5">
        <f t="shared" si="13"/>
        <v>1.0333333333333334</v>
      </c>
      <c r="Q26" s="1">
        <v>2</v>
      </c>
      <c r="R26" s="1">
        <v>0</v>
      </c>
      <c r="S26" s="34">
        <v>30</v>
      </c>
      <c r="T26" s="1">
        <v>25</v>
      </c>
      <c r="U26" s="1">
        <v>16</v>
      </c>
      <c r="V26" s="1">
        <v>6</v>
      </c>
      <c r="W26" s="5" t="e">
        <f>AC26/AA26*9</f>
        <v>#DIV/0!</v>
      </c>
      <c r="X26" s="5" t="e">
        <f t="shared" si="15"/>
        <v>#DIV/0!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</row>
    <row r="27" spans="1:30" ht="15">
      <c r="A27" s="40">
        <v>3</v>
      </c>
      <c r="B27" s="41">
        <v>3</v>
      </c>
      <c r="C27" s="40" t="s">
        <v>43</v>
      </c>
      <c r="D27" s="40">
        <v>7</v>
      </c>
      <c r="E27" s="40"/>
      <c r="F27" s="39" t="s">
        <v>200</v>
      </c>
      <c r="G27" s="12">
        <f t="shared" si="9"/>
        <v>3.375</v>
      </c>
      <c r="H27" s="12">
        <f t="shared" si="10"/>
        <v>1.125</v>
      </c>
      <c r="I27" s="7">
        <f t="shared" si="11"/>
        <v>2</v>
      </c>
      <c r="J27" s="7">
        <f t="shared" si="11"/>
        <v>2</v>
      </c>
      <c r="K27" s="13">
        <f t="shared" si="11"/>
        <v>10.666666666666666</v>
      </c>
      <c r="L27" s="7">
        <f t="shared" si="11"/>
        <v>10</v>
      </c>
      <c r="M27" s="7">
        <f t="shared" si="11"/>
        <v>4</v>
      </c>
      <c r="N27" s="7">
        <f t="shared" si="11"/>
        <v>2</v>
      </c>
      <c r="O27" s="5">
        <f t="shared" si="12"/>
        <v>3.375</v>
      </c>
      <c r="P27" s="5">
        <f t="shared" si="13"/>
        <v>1.125</v>
      </c>
      <c r="Q27" s="1">
        <v>2</v>
      </c>
      <c r="R27" s="1">
        <v>2</v>
      </c>
      <c r="S27" s="34">
        <v>10.666666666666666</v>
      </c>
      <c r="T27" s="1">
        <v>10</v>
      </c>
      <c r="U27" s="1">
        <v>4</v>
      </c>
      <c r="V27" s="1">
        <v>2</v>
      </c>
      <c r="W27" s="5" t="e">
        <f t="shared" si="14"/>
        <v>#DIV/0!</v>
      </c>
      <c r="X27" s="5" t="e">
        <f t="shared" si="15"/>
        <v>#DIV/0!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</row>
    <row r="28" spans="1:30" ht="15">
      <c r="A28" s="40" t="s">
        <v>370</v>
      </c>
      <c r="B28" s="41">
        <v>2</v>
      </c>
      <c r="C28" s="40" t="s">
        <v>44</v>
      </c>
      <c r="D28" s="40">
        <v>8</v>
      </c>
      <c r="E28" s="40"/>
      <c r="F28" s="39" t="s">
        <v>205</v>
      </c>
      <c r="G28" s="12">
        <f t="shared" si="9"/>
        <v>5.3999999999999995</v>
      </c>
      <c r="H28" s="12">
        <f t="shared" si="10"/>
        <v>1.3714285714285714</v>
      </c>
      <c r="I28" s="7">
        <f t="shared" si="11"/>
        <v>2</v>
      </c>
      <c r="J28" s="7">
        <f t="shared" si="11"/>
        <v>1</v>
      </c>
      <c r="K28" s="13">
        <f t="shared" si="11"/>
        <v>11.666666666666666</v>
      </c>
      <c r="L28" s="7">
        <f t="shared" si="11"/>
        <v>9</v>
      </c>
      <c r="M28" s="7">
        <f t="shared" si="11"/>
        <v>7</v>
      </c>
      <c r="N28" s="7">
        <f t="shared" si="11"/>
        <v>7</v>
      </c>
      <c r="O28" s="5">
        <f t="shared" si="12"/>
        <v>5.3999999999999995</v>
      </c>
      <c r="P28" s="5">
        <f t="shared" si="13"/>
        <v>1.3714285714285714</v>
      </c>
      <c r="Q28" s="1">
        <v>2</v>
      </c>
      <c r="R28" s="1">
        <v>1</v>
      </c>
      <c r="S28" s="34">
        <v>11.666666666666666</v>
      </c>
      <c r="T28" s="1">
        <v>9</v>
      </c>
      <c r="U28" s="1">
        <v>7</v>
      </c>
      <c r="V28" s="1">
        <v>7</v>
      </c>
      <c r="W28" s="5" t="e">
        <f t="shared" si="14"/>
        <v>#DIV/0!</v>
      </c>
      <c r="X28" s="5" t="e">
        <f t="shared" si="15"/>
        <v>#DIV/0!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</row>
    <row r="29" spans="1:30" ht="15.75" thickBot="1">
      <c r="A29" s="40" t="s">
        <v>370</v>
      </c>
      <c r="B29" s="41">
        <v>3</v>
      </c>
      <c r="C29" s="40" t="s">
        <v>44</v>
      </c>
      <c r="D29" s="40">
        <v>9</v>
      </c>
      <c r="E29" s="40"/>
      <c r="F29" s="39" t="s">
        <v>209</v>
      </c>
      <c r="G29" s="12">
        <f t="shared" si="9"/>
        <v>6.044776119402986</v>
      </c>
      <c r="H29" s="12">
        <f t="shared" si="10"/>
        <v>1.791044776119403</v>
      </c>
      <c r="I29" s="7">
        <f t="shared" si="11"/>
        <v>1</v>
      </c>
      <c r="J29" s="7">
        <f t="shared" si="11"/>
        <v>0</v>
      </c>
      <c r="K29" s="13">
        <f t="shared" si="11"/>
        <v>22.333333333333332</v>
      </c>
      <c r="L29" s="7">
        <f t="shared" si="11"/>
        <v>29</v>
      </c>
      <c r="M29" s="7">
        <f t="shared" si="11"/>
        <v>15</v>
      </c>
      <c r="N29" s="7">
        <f t="shared" si="11"/>
        <v>11</v>
      </c>
      <c r="O29" s="5">
        <f>U29/S29*9</f>
        <v>6.044776119402986</v>
      </c>
      <c r="P29" s="5">
        <f>(T29+V29)/S29</f>
        <v>1.791044776119403</v>
      </c>
      <c r="Q29" s="1">
        <v>1</v>
      </c>
      <c r="R29" s="1">
        <v>0</v>
      </c>
      <c r="S29" s="34">
        <v>22.333333333333332</v>
      </c>
      <c r="T29" s="1">
        <v>29</v>
      </c>
      <c r="U29" s="1">
        <v>15</v>
      </c>
      <c r="V29" s="1">
        <v>11</v>
      </c>
      <c r="W29" s="5" t="e">
        <f>AC29/AA29*9</f>
        <v>#DIV/0!</v>
      </c>
      <c r="X29" s="5" t="e">
        <f>(AB29+AD29)/AA29</f>
        <v>#DIV/0!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</row>
    <row r="30" spans="1:14" ht="15.75" thickBot="1">
      <c r="A30" s="7">
        <f>SUM(A21:A29)</f>
        <v>88</v>
      </c>
      <c r="B30" s="7"/>
      <c r="C30" s="7"/>
      <c r="D30" s="7"/>
      <c r="E30" s="7"/>
      <c r="F30" s="10"/>
      <c r="G30" s="17">
        <f t="shared" si="9"/>
        <v>5.849129593810446</v>
      </c>
      <c r="H30" s="18">
        <f t="shared" si="10"/>
        <v>1.5435203094777565</v>
      </c>
      <c r="I30" s="15">
        <f aca="true" t="shared" si="16" ref="I30:N30">SUM(I21:I29)</f>
        <v>14</v>
      </c>
      <c r="J30" s="15">
        <f t="shared" si="16"/>
        <v>6</v>
      </c>
      <c r="K30" s="19">
        <f t="shared" si="16"/>
        <v>172.33333333333331</v>
      </c>
      <c r="L30" s="15">
        <f t="shared" si="16"/>
        <v>200</v>
      </c>
      <c r="M30" s="15">
        <f t="shared" si="16"/>
        <v>112</v>
      </c>
      <c r="N30" s="16">
        <f t="shared" si="16"/>
        <v>66</v>
      </c>
    </row>
    <row r="31" spans="1:14" ht="15">
      <c r="A31" s="7">
        <f>A18+A30</f>
        <v>256</v>
      </c>
      <c r="B31" s="7"/>
      <c r="C31" s="7"/>
      <c r="D31" s="7"/>
      <c r="E31" s="7"/>
      <c r="F31" s="10"/>
      <c r="G31" s="7"/>
      <c r="H31" s="7"/>
      <c r="I31" s="7"/>
      <c r="J31" s="7"/>
      <c r="K31" s="7"/>
      <c r="L31" s="7"/>
      <c r="M31" s="7"/>
      <c r="N31" s="7"/>
    </row>
    <row r="32" spans="1:14" ht="15">
      <c r="A32" s="7"/>
      <c r="B32" s="7"/>
      <c r="C32" s="7"/>
      <c r="D32" s="7"/>
      <c r="E32" s="7"/>
      <c r="F32" s="9" t="s">
        <v>28</v>
      </c>
      <c r="G32" s="7"/>
      <c r="H32" s="7"/>
      <c r="I32" s="7"/>
      <c r="J32" s="7"/>
      <c r="K32" s="7"/>
      <c r="L32" s="7"/>
      <c r="M32" s="7"/>
      <c r="N32" s="7"/>
    </row>
    <row r="33" spans="2:6" s="7" customFormat="1" ht="15">
      <c r="B33" s="37"/>
      <c r="F33" s="10"/>
    </row>
    <row r="34" spans="1:14" ht="15">
      <c r="A34" s="7"/>
      <c r="B34" s="7"/>
      <c r="C34" s="7"/>
      <c r="D34" s="7"/>
      <c r="E34" s="7"/>
      <c r="F34" s="10"/>
      <c r="G34" s="7"/>
      <c r="H34" s="7"/>
      <c r="I34" s="7"/>
      <c r="J34" s="7"/>
      <c r="K34" s="7"/>
      <c r="L34" s="7"/>
      <c r="M34" s="7"/>
      <c r="N34" s="7"/>
    </row>
    <row r="35" spans="1:14" ht="15">
      <c r="A35" s="8" t="s">
        <v>0</v>
      </c>
      <c r="B35" s="8" t="s">
        <v>30</v>
      </c>
      <c r="C35" s="8" t="s">
        <v>38</v>
      </c>
      <c r="D35" s="8" t="s">
        <v>1</v>
      </c>
      <c r="E35" s="7"/>
      <c r="F35" s="9" t="s">
        <v>29</v>
      </c>
      <c r="G35" s="7"/>
      <c r="H35" s="7"/>
      <c r="I35" s="7"/>
      <c r="J35" s="7"/>
      <c r="K35" s="7"/>
      <c r="L35" s="7"/>
      <c r="M35" s="7"/>
      <c r="N35" s="7"/>
    </row>
    <row r="36" spans="1:14" ht="15">
      <c r="A36" s="40" t="s">
        <v>45</v>
      </c>
      <c r="B36" s="41">
        <v>2</v>
      </c>
      <c r="C36" s="40" t="s">
        <v>44</v>
      </c>
      <c r="D36" s="40" t="s">
        <v>18</v>
      </c>
      <c r="E36" s="40"/>
      <c r="F36" s="39" t="s">
        <v>203</v>
      </c>
      <c r="G36" s="7">
        <v>1</v>
      </c>
      <c r="N36" s="7"/>
    </row>
    <row r="37" spans="1:14" ht="15">
      <c r="A37" s="40"/>
      <c r="B37" s="41">
        <v>2</v>
      </c>
      <c r="C37" s="40" t="s">
        <v>43</v>
      </c>
      <c r="D37" s="40" t="s">
        <v>45</v>
      </c>
      <c r="E37" s="40"/>
      <c r="F37" s="39" t="s">
        <v>204</v>
      </c>
      <c r="G37" s="7">
        <v>2</v>
      </c>
      <c r="H37" s="7"/>
      <c r="I37" s="7"/>
      <c r="J37" s="7"/>
      <c r="K37" s="7"/>
      <c r="L37" s="7"/>
      <c r="M37" s="7"/>
      <c r="N37" s="7"/>
    </row>
    <row r="38" spans="1:14" ht="15">
      <c r="A38" s="40" t="s">
        <v>369</v>
      </c>
      <c r="B38" s="41">
        <v>3</v>
      </c>
      <c r="C38" s="40" t="s">
        <v>41</v>
      </c>
      <c r="D38" s="40" t="s">
        <v>45</v>
      </c>
      <c r="E38" s="40"/>
      <c r="F38" s="39" t="s">
        <v>201</v>
      </c>
      <c r="G38" s="7">
        <v>3</v>
      </c>
      <c r="H38" s="7"/>
      <c r="I38" s="40"/>
      <c r="J38" s="41"/>
      <c r="K38" s="40"/>
      <c r="L38" s="40"/>
      <c r="M38" s="40"/>
      <c r="N38" s="39"/>
    </row>
    <row r="39" spans="1:14" ht="15">
      <c r="A39" s="40"/>
      <c r="B39" s="41">
        <v>2</v>
      </c>
      <c r="C39" s="40" t="s">
        <v>41</v>
      </c>
      <c r="D39" s="40" t="s">
        <v>14</v>
      </c>
      <c r="E39" s="40"/>
      <c r="F39" s="39" t="s">
        <v>206</v>
      </c>
      <c r="G39" s="7">
        <v>4</v>
      </c>
      <c r="H39" s="7"/>
      <c r="I39" s="40"/>
      <c r="J39" s="41"/>
      <c r="K39" s="40"/>
      <c r="L39" s="40"/>
      <c r="M39" s="40"/>
      <c r="N39" s="39"/>
    </row>
    <row r="40" spans="1:14" ht="15">
      <c r="A40" s="40"/>
      <c r="B40" s="41">
        <v>3</v>
      </c>
      <c r="C40" s="40" t="s">
        <v>43</v>
      </c>
      <c r="D40" s="40" t="s">
        <v>19</v>
      </c>
      <c r="E40" s="40"/>
      <c r="F40" s="39" t="s">
        <v>207</v>
      </c>
      <c r="G40" s="7">
        <v>5</v>
      </c>
      <c r="H40" s="7"/>
      <c r="I40" s="7"/>
      <c r="J40" s="7"/>
      <c r="K40" s="7"/>
      <c r="L40" s="7"/>
      <c r="M40" s="7"/>
      <c r="N40" s="7"/>
    </row>
    <row r="41" spans="1:14" ht="15">
      <c r="A41" s="40"/>
      <c r="B41" s="41">
        <v>3</v>
      </c>
      <c r="C41" s="40" t="s">
        <v>40</v>
      </c>
      <c r="D41" s="40" t="s">
        <v>45</v>
      </c>
      <c r="E41" s="40"/>
      <c r="F41" s="39" t="s">
        <v>208</v>
      </c>
      <c r="G41" s="7">
        <v>6</v>
      </c>
      <c r="H41" s="7"/>
      <c r="I41" s="7"/>
      <c r="J41" s="7"/>
      <c r="K41" s="7"/>
      <c r="L41" s="7"/>
      <c r="M41" s="7"/>
      <c r="N41" s="7"/>
    </row>
    <row r="42" spans="1:9" ht="15">
      <c r="A42" s="40" t="s">
        <v>369</v>
      </c>
      <c r="B42" s="41">
        <v>3</v>
      </c>
      <c r="C42" s="40" t="s">
        <v>52</v>
      </c>
      <c r="D42" s="40" t="s">
        <v>45</v>
      </c>
      <c r="E42" s="40"/>
      <c r="F42" s="39" t="s">
        <v>202</v>
      </c>
      <c r="G42" s="7">
        <v>7</v>
      </c>
      <c r="H42" s="7"/>
      <c r="I42" s="7"/>
    </row>
    <row r="43" spans="1:14" ht="15">
      <c r="A43" s="40"/>
      <c r="B43" s="41">
        <v>3</v>
      </c>
      <c r="C43" s="40" t="s">
        <v>44</v>
      </c>
      <c r="D43" s="40" t="s">
        <v>19</v>
      </c>
      <c r="E43" s="40"/>
      <c r="F43" s="39" t="s">
        <v>210</v>
      </c>
      <c r="G43" s="7">
        <v>8</v>
      </c>
      <c r="H43" s="7"/>
      <c r="I43" s="7"/>
      <c r="J43" s="7"/>
      <c r="K43" s="7"/>
      <c r="L43" s="7"/>
      <c r="M43" s="7"/>
      <c r="N43" s="7"/>
    </row>
    <row r="44" spans="1:7" ht="15">
      <c r="A44" s="40"/>
      <c r="B44" s="41">
        <v>3</v>
      </c>
      <c r="C44" s="40" t="s">
        <v>43</v>
      </c>
      <c r="D44" s="40" t="s">
        <v>18</v>
      </c>
      <c r="E44" s="40"/>
      <c r="F44" s="39" t="s">
        <v>211</v>
      </c>
      <c r="G44" s="7">
        <v>9</v>
      </c>
    </row>
    <row r="45" spans="1:7" ht="15">
      <c r="A45" s="40"/>
      <c r="B45" s="41">
        <v>3</v>
      </c>
      <c r="C45" s="40" t="s">
        <v>51</v>
      </c>
      <c r="D45" s="40" t="s">
        <v>19</v>
      </c>
      <c r="E45" s="40"/>
      <c r="F45" s="39" t="s">
        <v>212</v>
      </c>
      <c r="G45" s="7">
        <v>10</v>
      </c>
    </row>
    <row r="46" spans="1:7" ht="15">
      <c r="A46" s="40"/>
      <c r="B46" s="41">
        <v>3</v>
      </c>
      <c r="C46" s="40" t="s">
        <v>43</v>
      </c>
      <c r="D46" s="40" t="s">
        <v>45</v>
      </c>
      <c r="E46" s="40"/>
      <c r="F46" s="39" t="s">
        <v>213</v>
      </c>
      <c r="G46" s="7">
        <v>11</v>
      </c>
    </row>
    <row r="47" spans="1:7" ht="15">
      <c r="A47" s="40"/>
      <c r="B47" s="41">
        <v>3</v>
      </c>
      <c r="C47" s="40" t="s">
        <v>42</v>
      </c>
      <c r="D47" s="40" t="s">
        <v>45</v>
      </c>
      <c r="E47" s="40"/>
      <c r="F47" s="39" t="s">
        <v>214</v>
      </c>
      <c r="G47" s="7">
        <v>12</v>
      </c>
    </row>
    <row r="48" spans="1:7" ht="15">
      <c r="A48" s="40"/>
      <c r="B48" s="41">
        <v>3</v>
      </c>
      <c r="C48" s="40" t="s">
        <v>43</v>
      </c>
      <c r="D48" s="40" t="s">
        <v>45</v>
      </c>
      <c r="E48" s="40"/>
      <c r="F48" s="39" t="s">
        <v>215</v>
      </c>
      <c r="G48" s="7">
        <v>13</v>
      </c>
    </row>
    <row r="49" spans="1:7" ht="15">
      <c r="A49" s="40"/>
      <c r="B49" s="41">
        <v>3</v>
      </c>
      <c r="C49" s="40" t="s">
        <v>64</v>
      </c>
      <c r="D49" s="40" t="s">
        <v>19</v>
      </c>
      <c r="E49" s="40"/>
      <c r="F49" s="39" t="s">
        <v>216</v>
      </c>
      <c r="G49" s="7">
        <v>14</v>
      </c>
    </row>
    <row r="50" spans="1:7" ht="15">
      <c r="A50" s="40"/>
      <c r="B50" s="41">
        <v>3</v>
      </c>
      <c r="C50" s="40" t="s">
        <v>42</v>
      </c>
      <c r="D50" s="40" t="s">
        <v>45</v>
      </c>
      <c r="E50" s="40"/>
      <c r="F50" s="39" t="s">
        <v>217</v>
      </c>
      <c r="G50" s="7">
        <v>15</v>
      </c>
    </row>
  </sheetData>
  <mergeCells count="3">
    <mergeCell ref="O2:V2"/>
    <mergeCell ref="W2:AD2"/>
    <mergeCell ref="A1:F1"/>
  </mergeCells>
  <printOptions horizontalCentered="1" verticalCentered="1"/>
  <pageMargins left="0.75" right="0.75" top="0.5" bottom="0.5" header="0.5" footer="0.5"/>
  <pageSetup fitToHeight="1" fitToWidth="1" horizontalDpi="300" verticalDpi="300" orientation="landscape" scale="67" r:id="rId1"/>
  <headerFooter alignWithMargins="0">
    <oddHeader>&amp;R&amp;D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1"/>
  <sheetViews>
    <sheetView zoomScale="75" zoomScaleNormal="75" workbookViewId="0" topLeftCell="A1">
      <selection activeCell="A1" sqref="A1:F1"/>
    </sheetView>
  </sheetViews>
  <sheetFormatPr defaultColWidth="9.33203125" defaultRowHeight="12.75"/>
  <cols>
    <col min="1" max="1" width="5.16015625" style="1" customWidth="1"/>
    <col min="2" max="2" width="6.16015625" style="1" bestFit="1" customWidth="1"/>
    <col min="3" max="3" width="7.33203125" style="1" bestFit="1" customWidth="1"/>
    <col min="4" max="4" width="8" style="1" bestFit="1" customWidth="1"/>
    <col min="5" max="5" width="8.33203125" style="1" customWidth="1"/>
    <col min="6" max="6" width="21.16015625" style="2" customWidth="1"/>
    <col min="7" max="7" width="7.83203125" style="1" bestFit="1" customWidth="1"/>
    <col min="8" max="8" width="7" style="1" bestFit="1" customWidth="1"/>
    <col min="9" max="9" width="5.16015625" style="1" bestFit="1" customWidth="1"/>
    <col min="10" max="10" width="7.83203125" style="1" customWidth="1"/>
    <col min="11" max="11" width="10.33203125" style="1" customWidth="1"/>
    <col min="12" max="12" width="7.16015625" style="1" customWidth="1"/>
    <col min="13" max="13" width="7" style="1" customWidth="1"/>
    <col min="14" max="14" width="5.5" style="1" customWidth="1"/>
    <col min="15" max="15" width="7" style="1" customWidth="1"/>
    <col min="16" max="16" width="6.5" style="1" customWidth="1"/>
    <col min="17" max="17" width="4.83203125" style="1" customWidth="1"/>
    <col min="18" max="18" width="5" style="1" customWidth="1"/>
    <col min="19" max="19" width="9.16015625" style="1" customWidth="1"/>
    <col min="20" max="20" width="6.16015625" style="1" customWidth="1"/>
    <col min="21" max="21" width="5" style="1" customWidth="1"/>
    <col min="22" max="22" width="4.5" style="1" customWidth="1"/>
    <col min="23" max="24" width="8.33203125" style="1" bestFit="1" customWidth="1"/>
    <col min="25" max="25" width="3.16015625" style="1" bestFit="1" customWidth="1"/>
    <col min="26" max="26" width="3.33203125" style="1" bestFit="1" customWidth="1"/>
    <col min="27" max="27" width="6.16015625" style="1" bestFit="1" customWidth="1"/>
    <col min="28" max="28" width="4.5" style="1" bestFit="1" customWidth="1"/>
    <col min="29" max="29" width="3.66015625" style="1" bestFit="1" customWidth="1"/>
    <col min="30" max="30" width="3.83203125" style="1" bestFit="1" customWidth="1"/>
    <col min="31" max="16384" width="8.83203125" style="1" customWidth="1"/>
  </cols>
  <sheetData>
    <row r="1" spans="1:6" ht="31.5" thickBot="1">
      <c r="A1" s="61" t="s">
        <v>67</v>
      </c>
      <c r="B1" s="62"/>
      <c r="C1" s="62"/>
      <c r="D1" s="62"/>
      <c r="E1" s="62"/>
      <c r="F1" s="63"/>
    </row>
    <row r="2" spans="15:30" ht="12.75" customHeight="1">
      <c r="O2" s="60" t="s">
        <v>12</v>
      </c>
      <c r="P2" s="60"/>
      <c r="Q2" s="60"/>
      <c r="R2" s="60"/>
      <c r="S2" s="60"/>
      <c r="T2" s="60"/>
      <c r="U2" s="60"/>
      <c r="V2" s="60"/>
      <c r="W2" s="60" t="s">
        <v>13</v>
      </c>
      <c r="X2" s="60"/>
      <c r="Y2" s="60"/>
      <c r="Z2" s="60"/>
      <c r="AA2" s="60"/>
      <c r="AB2" s="60"/>
      <c r="AC2" s="60"/>
      <c r="AD2" s="60"/>
    </row>
    <row r="3" spans="1:30" s="3" customFormat="1" ht="14.25">
      <c r="A3" s="8" t="s">
        <v>0</v>
      </c>
      <c r="B3" s="8" t="s">
        <v>30</v>
      </c>
      <c r="C3" s="8" t="s">
        <v>38</v>
      </c>
      <c r="D3" s="8" t="s">
        <v>1</v>
      </c>
      <c r="E3" s="8" t="s">
        <v>2</v>
      </c>
      <c r="F3" s="9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3" t="s">
        <v>4</v>
      </c>
      <c r="P3" s="3" t="s">
        <v>5</v>
      </c>
      <c r="Q3" s="3" t="s">
        <v>6</v>
      </c>
      <c r="R3" s="3" t="s">
        <v>7</v>
      </c>
      <c r="S3" s="3" t="s">
        <v>8</v>
      </c>
      <c r="T3" s="3" t="s">
        <v>9</v>
      </c>
      <c r="U3" s="3" t="s">
        <v>10</v>
      </c>
      <c r="V3" s="3" t="s">
        <v>11</v>
      </c>
      <c r="W3" s="3" t="s">
        <v>4</v>
      </c>
      <c r="X3" s="3" t="s">
        <v>5</v>
      </c>
      <c r="Y3" s="3" t="s">
        <v>6</v>
      </c>
      <c r="Z3" s="3" t="s">
        <v>7</v>
      </c>
      <c r="AA3" s="3" t="s">
        <v>8</v>
      </c>
      <c r="AB3" s="3" t="s">
        <v>9</v>
      </c>
      <c r="AC3" s="3" t="s">
        <v>10</v>
      </c>
      <c r="AD3" s="3" t="s">
        <v>11</v>
      </c>
    </row>
    <row r="4" spans="1:30" s="36" customFormat="1" ht="15">
      <c r="A4" s="40">
        <v>8</v>
      </c>
      <c r="B4" s="41">
        <v>2</v>
      </c>
      <c r="C4" s="40" t="s">
        <v>52</v>
      </c>
      <c r="D4" s="40" t="s">
        <v>14</v>
      </c>
      <c r="E4" s="40"/>
      <c r="F4" s="39" t="s">
        <v>218</v>
      </c>
      <c r="G4" s="11">
        <f aca="true" t="shared" si="0" ref="G4:G18">J4/H4</f>
        <v>0.35714285714285715</v>
      </c>
      <c r="H4" s="7">
        <f aca="true" t="shared" si="1" ref="H4:H17">P4-X4</f>
        <v>70</v>
      </c>
      <c r="I4" s="7">
        <f aca="true" t="shared" si="2" ref="I4:I17">Q4-Y4</f>
        <v>13</v>
      </c>
      <c r="J4" s="7">
        <f aca="true" t="shared" si="3" ref="J4:J17">R4-Z4</f>
        <v>25</v>
      </c>
      <c r="K4" s="7">
        <f aca="true" t="shared" si="4" ref="K4:K17">S4-AA4</f>
        <v>3</v>
      </c>
      <c r="L4" s="7">
        <f aca="true" t="shared" si="5" ref="L4:L17">T4-AB4</f>
        <v>11</v>
      </c>
      <c r="M4" s="7">
        <f aca="true" t="shared" si="6" ref="M4:M17">I4+L4-K4</f>
        <v>21</v>
      </c>
      <c r="N4" s="7">
        <f aca="true" t="shared" si="7" ref="N4:N17">V4-AD4</f>
        <v>0</v>
      </c>
      <c r="O4" s="4">
        <f aca="true" t="shared" si="8" ref="O4:O17">R4/P4</f>
        <v>0.35714285714285715</v>
      </c>
      <c r="P4" s="1">
        <v>70</v>
      </c>
      <c r="Q4" s="1">
        <v>13</v>
      </c>
      <c r="R4" s="1">
        <v>25</v>
      </c>
      <c r="S4" s="1">
        <v>3</v>
      </c>
      <c r="T4" s="1">
        <v>11</v>
      </c>
      <c r="U4" s="1">
        <f aca="true" t="shared" si="9" ref="U4:U17">Q4+T4-S4</f>
        <v>21</v>
      </c>
      <c r="V4" s="1">
        <v>0</v>
      </c>
      <c r="W4" s="4" t="e">
        <f aca="true" t="shared" si="10" ref="W4:W17">Z4/X4</f>
        <v>#DIV/0!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f aca="true" t="shared" si="11" ref="AC4:AC17">Y4+AB4-AA4</f>
        <v>0</v>
      </c>
      <c r="AD4" s="1">
        <v>0</v>
      </c>
    </row>
    <row r="5" spans="1:30" ht="15">
      <c r="A5" s="40">
        <v>9</v>
      </c>
      <c r="B5" s="41">
        <v>3</v>
      </c>
      <c r="C5" s="40" t="s">
        <v>42</v>
      </c>
      <c r="D5" s="40" t="s">
        <v>14</v>
      </c>
      <c r="E5" s="40"/>
      <c r="F5" s="39" t="s">
        <v>219</v>
      </c>
      <c r="G5" s="11">
        <f t="shared" si="0"/>
        <v>0.2647058823529412</v>
      </c>
      <c r="H5" s="7">
        <f t="shared" si="1"/>
        <v>68</v>
      </c>
      <c r="I5" s="7">
        <f t="shared" si="2"/>
        <v>12</v>
      </c>
      <c r="J5" s="7">
        <f t="shared" si="3"/>
        <v>18</v>
      </c>
      <c r="K5" s="7">
        <f t="shared" si="4"/>
        <v>3</v>
      </c>
      <c r="L5" s="7">
        <f t="shared" si="5"/>
        <v>12</v>
      </c>
      <c r="M5" s="7">
        <f t="shared" si="6"/>
        <v>21</v>
      </c>
      <c r="N5" s="7">
        <f t="shared" si="7"/>
        <v>0</v>
      </c>
      <c r="O5" s="4">
        <f t="shared" si="8"/>
        <v>0.2647058823529412</v>
      </c>
      <c r="P5" s="1">
        <v>68</v>
      </c>
      <c r="Q5" s="1">
        <v>12</v>
      </c>
      <c r="R5" s="1">
        <v>18</v>
      </c>
      <c r="S5" s="1">
        <v>3</v>
      </c>
      <c r="T5" s="1">
        <v>12</v>
      </c>
      <c r="U5" s="1">
        <f>Q5+T5-S5</f>
        <v>21</v>
      </c>
      <c r="V5" s="1">
        <v>0</v>
      </c>
      <c r="W5" s="4" t="e">
        <f t="shared" si="10"/>
        <v>#DIV/0!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f t="shared" si="11"/>
        <v>0</v>
      </c>
      <c r="AD5" s="1">
        <v>0</v>
      </c>
    </row>
    <row r="6" spans="1:30" ht="15">
      <c r="A6" s="40">
        <v>15</v>
      </c>
      <c r="B6" s="41">
        <v>2</v>
      </c>
      <c r="C6" s="40" t="s">
        <v>64</v>
      </c>
      <c r="D6" s="40" t="s">
        <v>15</v>
      </c>
      <c r="E6" s="40"/>
      <c r="F6" s="39" t="s">
        <v>220</v>
      </c>
      <c r="G6" s="11">
        <f t="shared" si="0"/>
        <v>0.2222222222222222</v>
      </c>
      <c r="H6" s="7">
        <f t="shared" si="1"/>
        <v>81</v>
      </c>
      <c r="I6" s="7">
        <f t="shared" si="2"/>
        <v>6</v>
      </c>
      <c r="J6" s="7">
        <f t="shared" si="3"/>
        <v>18</v>
      </c>
      <c r="K6" s="7">
        <f t="shared" si="4"/>
        <v>2</v>
      </c>
      <c r="L6" s="7">
        <f t="shared" si="5"/>
        <v>7</v>
      </c>
      <c r="M6" s="7">
        <f t="shared" si="6"/>
        <v>11</v>
      </c>
      <c r="N6" s="7">
        <f t="shared" si="7"/>
        <v>0</v>
      </c>
      <c r="O6" s="4">
        <f t="shared" si="8"/>
        <v>0.2222222222222222</v>
      </c>
      <c r="P6" s="1">
        <v>81</v>
      </c>
      <c r="Q6" s="1">
        <v>6</v>
      </c>
      <c r="R6" s="1">
        <v>18</v>
      </c>
      <c r="S6" s="1">
        <v>2</v>
      </c>
      <c r="T6" s="1">
        <v>7</v>
      </c>
      <c r="U6" s="1">
        <f t="shared" si="9"/>
        <v>11</v>
      </c>
      <c r="V6" s="1">
        <v>0</v>
      </c>
      <c r="W6" s="4" t="e">
        <f t="shared" si="10"/>
        <v>#DIV/0!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f t="shared" si="11"/>
        <v>0</v>
      </c>
      <c r="AD6" s="1">
        <v>0</v>
      </c>
    </row>
    <row r="7" spans="1:30" ht="15">
      <c r="A7" s="40">
        <v>1</v>
      </c>
      <c r="B7" s="41">
        <v>3</v>
      </c>
      <c r="C7" s="40" t="s">
        <v>41</v>
      </c>
      <c r="D7" s="40" t="s">
        <v>17</v>
      </c>
      <c r="E7" s="40"/>
      <c r="F7" s="39" t="s">
        <v>221</v>
      </c>
      <c r="G7" s="11">
        <f t="shared" si="0"/>
        <v>0.09523809523809523</v>
      </c>
      <c r="H7" s="7">
        <f t="shared" si="1"/>
        <v>21</v>
      </c>
      <c r="I7" s="7">
        <f t="shared" si="2"/>
        <v>0</v>
      </c>
      <c r="J7" s="7">
        <f t="shared" si="3"/>
        <v>2</v>
      </c>
      <c r="K7" s="7">
        <f t="shared" si="4"/>
        <v>0</v>
      </c>
      <c r="L7" s="7">
        <f t="shared" si="5"/>
        <v>3</v>
      </c>
      <c r="M7" s="7">
        <f t="shared" si="6"/>
        <v>3</v>
      </c>
      <c r="N7" s="7">
        <f t="shared" si="7"/>
        <v>0</v>
      </c>
      <c r="O7" s="4">
        <f t="shared" si="8"/>
        <v>0.09523809523809523</v>
      </c>
      <c r="P7" s="1">
        <v>21</v>
      </c>
      <c r="Q7" s="1">
        <v>0</v>
      </c>
      <c r="R7" s="1">
        <v>2</v>
      </c>
      <c r="S7" s="1">
        <v>0</v>
      </c>
      <c r="T7" s="1">
        <v>3</v>
      </c>
      <c r="U7" s="1">
        <f t="shared" si="9"/>
        <v>3</v>
      </c>
      <c r="V7" s="1">
        <v>0</v>
      </c>
      <c r="W7" s="4" t="e">
        <f t="shared" si="10"/>
        <v>#DIV/0!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f t="shared" si="11"/>
        <v>0</v>
      </c>
      <c r="AD7" s="1">
        <v>0</v>
      </c>
    </row>
    <row r="8" spans="1:30" ht="15">
      <c r="A8" s="40">
        <v>10</v>
      </c>
      <c r="B8" s="41">
        <v>3</v>
      </c>
      <c r="C8" s="40" t="s">
        <v>39</v>
      </c>
      <c r="D8" s="40" t="s">
        <v>71</v>
      </c>
      <c r="E8" s="40" t="s">
        <v>15</v>
      </c>
      <c r="F8" s="39" t="s">
        <v>222</v>
      </c>
      <c r="G8" s="11">
        <f t="shared" si="0"/>
        <v>0.25287356321839083</v>
      </c>
      <c r="H8" s="7">
        <f t="shared" si="1"/>
        <v>87</v>
      </c>
      <c r="I8" s="7">
        <f t="shared" si="2"/>
        <v>11</v>
      </c>
      <c r="J8" s="7">
        <f t="shared" si="3"/>
        <v>22</v>
      </c>
      <c r="K8" s="7">
        <f t="shared" si="4"/>
        <v>2</v>
      </c>
      <c r="L8" s="7">
        <f t="shared" si="5"/>
        <v>13</v>
      </c>
      <c r="M8" s="7">
        <f t="shared" si="6"/>
        <v>22</v>
      </c>
      <c r="N8" s="7">
        <f t="shared" si="7"/>
        <v>2</v>
      </c>
      <c r="O8" s="4">
        <f t="shared" si="8"/>
        <v>0.25287356321839083</v>
      </c>
      <c r="P8" s="1">
        <v>87</v>
      </c>
      <c r="Q8" s="1">
        <v>11</v>
      </c>
      <c r="R8" s="1">
        <v>22</v>
      </c>
      <c r="S8" s="1">
        <v>2</v>
      </c>
      <c r="T8" s="1">
        <v>13</v>
      </c>
      <c r="U8" s="1">
        <f t="shared" si="9"/>
        <v>22</v>
      </c>
      <c r="V8" s="1">
        <v>2</v>
      </c>
      <c r="W8" s="4" t="e">
        <f t="shared" si="10"/>
        <v>#DIV/0!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f t="shared" si="11"/>
        <v>0</v>
      </c>
      <c r="AD8" s="1">
        <v>0</v>
      </c>
    </row>
    <row r="9" spans="1:30" ht="15">
      <c r="A9" s="40"/>
      <c r="B9" s="41">
        <v>2</v>
      </c>
      <c r="C9" s="40" t="s">
        <v>52</v>
      </c>
      <c r="D9" s="40" t="s">
        <v>16</v>
      </c>
      <c r="E9" s="40"/>
      <c r="F9" s="39" t="s">
        <v>241</v>
      </c>
      <c r="G9" s="11">
        <f t="shared" si="0"/>
        <v>0.29896907216494845</v>
      </c>
      <c r="H9" s="7">
        <f t="shared" si="1"/>
        <v>97</v>
      </c>
      <c r="I9" s="7">
        <f t="shared" si="2"/>
        <v>15</v>
      </c>
      <c r="J9" s="7">
        <f t="shared" si="3"/>
        <v>29</v>
      </c>
      <c r="K9" s="7">
        <f t="shared" si="4"/>
        <v>3</v>
      </c>
      <c r="L9" s="7">
        <f t="shared" si="5"/>
        <v>13</v>
      </c>
      <c r="M9" s="7">
        <f t="shared" si="6"/>
        <v>25</v>
      </c>
      <c r="N9" s="7">
        <f t="shared" si="7"/>
        <v>0</v>
      </c>
      <c r="O9" s="4">
        <f t="shared" si="8"/>
        <v>0.29896907216494845</v>
      </c>
      <c r="P9" s="1">
        <v>97</v>
      </c>
      <c r="Q9" s="1">
        <v>15</v>
      </c>
      <c r="R9" s="1">
        <v>29</v>
      </c>
      <c r="S9" s="1">
        <v>3</v>
      </c>
      <c r="T9" s="1">
        <v>13</v>
      </c>
      <c r="U9" s="1">
        <f t="shared" si="9"/>
        <v>25</v>
      </c>
      <c r="V9" s="1">
        <v>0</v>
      </c>
      <c r="W9" s="4" t="e">
        <f t="shared" si="10"/>
        <v>#DIV/0!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f t="shared" si="11"/>
        <v>0</v>
      </c>
      <c r="AD9" s="1">
        <v>0</v>
      </c>
    </row>
    <row r="10" spans="1:30" ht="15">
      <c r="A10" s="40">
        <v>30</v>
      </c>
      <c r="B10" s="41">
        <v>2</v>
      </c>
      <c r="C10" s="40" t="s">
        <v>42</v>
      </c>
      <c r="D10" s="40" t="s">
        <v>18</v>
      </c>
      <c r="E10" s="40"/>
      <c r="F10" s="39" t="s">
        <v>224</v>
      </c>
      <c r="G10" s="11">
        <f t="shared" si="0"/>
        <v>0.2523364485981308</v>
      </c>
      <c r="H10" s="7">
        <f t="shared" si="1"/>
        <v>107</v>
      </c>
      <c r="I10" s="7">
        <f t="shared" si="2"/>
        <v>20</v>
      </c>
      <c r="J10" s="7">
        <f t="shared" si="3"/>
        <v>27</v>
      </c>
      <c r="K10" s="7">
        <f t="shared" si="4"/>
        <v>5</v>
      </c>
      <c r="L10" s="7">
        <f t="shared" si="5"/>
        <v>13</v>
      </c>
      <c r="M10" s="7">
        <f t="shared" si="6"/>
        <v>28</v>
      </c>
      <c r="N10" s="7">
        <f t="shared" si="7"/>
        <v>2</v>
      </c>
      <c r="O10" s="4">
        <f t="shared" si="8"/>
        <v>0.2523364485981308</v>
      </c>
      <c r="P10" s="1">
        <v>107</v>
      </c>
      <c r="Q10" s="1">
        <v>20</v>
      </c>
      <c r="R10" s="1">
        <v>27</v>
      </c>
      <c r="S10" s="1">
        <v>5</v>
      </c>
      <c r="T10" s="1">
        <v>13</v>
      </c>
      <c r="U10" s="1">
        <f>Q10+T10-S10</f>
        <v>28</v>
      </c>
      <c r="V10" s="1">
        <v>2</v>
      </c>
      <c r="W10" s="4" t="e">
        <f t="shared" si="10"/>
        <v>#DIV/0!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f t="shared" si="11"/>
        <v>0</v>
      </c>
      <c r="AD10" s="1">
        <v>0</v>
      </c>
    </row>
    <row r="11" spans="1:30" ht="15">
      <c r="A11" s="40" t="s">
        <v>370</v>
      </c>
      <c r="B11" s="41">
        <v>2</v>
      </c>
      <c r="C11" s="40" t="s">
        <v>40</v>
      </c>
      <c r="D11" s="40" t="s">
        <v>73</v>
      </c>
      <c r="E11" s="40" t="s">
        <v>18</v>
      </c>
      <c r="F11" s="39" t="s">
        <v>242</v>
      </c>
      <c r="G11" s="11">
        <f t="shared" si="0"/>
        <v>0.2857142857142857</v>
      </c>
      <c r="H11" s="7">
        <f t="shared" si="1"/>
        <v>77</v>
      </c>
      <c r="I11" s="7">
        <f t="shared" si="2"/>
        <v>11</v>
      </c>
      <c r="J11" s="7">
        <f t="shared" si="3"/>
        <v>22</v>
      </c>
      <c r="K11" s="7">
        <f t="shared" si="4"/>
        <v>2</v>
      </c>
      <c r="L11" s="7">
        <f t="shared" si="5"/>
        <v>9</v>
      </c>
      <c r="M11" s="7">
        <f t="shared" si="6"/>
        <v>18</v>
      </c>
      <c r="N11" s="7">
        <f t="shared" si="7"/>
        <v>0</v>
      </c>
      <c r="O11" s="4">
        <f t="shared" si="8"/>
        <v>0.2857142857142857</v>
      </c>
      <c r="P11" s="1">
        <v>77</v>
      </c>
      <c r="Q11" s="1">
        <v>11</v>
      </c>
      <c r="R11" s="1">
        <v>22</v>
      </c>
      <c r="S11" s="1">
        <v>2</v>
      </c>
      <c r="T11" s="1">
        <v>9</v>
      </c>
      <c r="U11" s="1">
        <f t="shared" si="9"/>
        <v>18</v>
      </c>
      <c r="V11" s="1">
        <v>0</v>
      </c>
      <c r="W11" s="4" t="e">
        <f t="shared" si="10"/>
        <v>#DIV/0!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f t="shared" si="11"/>
        <v>0</v>
      </c>
      <c r="AD11" s="1">
        <v>0</v>
      </c>
    </row>
    <row r="12" spans="1:30" ht="15">
      <c r="A12" s="40">
        <v>6</v>
      </c>
      <c r="B12" s="41">
        <v>2</v>
      </c>
      <c r="C12" s="40" t="s">
        <v>41</v>
      </c>
      <c r="D12" s="40" t="s">
        <v>19</v>
      </c>
      <c r="E12" s="40"/>
      <c r="F12" s="39" t="s">
        <v>226</v>
      </c>
      <c r="G12" s="11">
        <f t="shared" si="0"/>
        <v>0.375</v>
      </c>
      <c r="H12" s="7">
        <f t="shared" si="1"/>
        <v>80</v>
      </c>
      <c r="I12" s="7">
        <f t="shared" si="2"/>
        <v>16</v>
      </c>
      <c r="J12" s="7">
        <f t="shared" si="3"/>
        <v>30</v>
      </c>
      <c r="K12" s="7">
        <f t="shared" si="4"/>
        <v>3</v>
      </c>
      <c r="L12" s="7">
        <f t="shared" si="5"/>
        <v>7</v>
      </c>
      <c r="M12" s="7">
        <f t="shared" si="6"/>
        <v>20</v>
      </c>
      <c r="N12" s="7">
        <f t="shared" si="7"/>
        <v>0</v>
      </c>
      <c r="O12" s="4">
        <f t="shared" si="8"/>
        <v>0.375</v>
      </c>
      <c r="P12" s="1">
        <v>80</v>
      </c>
      <c r="Q12" s="1">
        <v>16</v>
      </c>
      <c r="R12" s="1">
        <v>30</v>
      </c>
      <c r="S12" s="1">
        <v>3</v>
      </c>
      <c r="T12" s="1">
        <v>7</v>
      </c>
      <c r="U12" s="1">
        <f t="shared" si="9"/>
        <v>20</v>
      </c>
      <c r="V12" s="1">
        <v>0</v>
      </c>
      <c r="W12" s="4" t="e">
        <f t="shared" si="10"/>
        <v>#DIV/0!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f t="shared" si="11"/>
        <v>0</v>
      </c>
      <c r="AD12" s="1">
        <v>0</v>
      </c>
    </row>
    <row r="13" spans="1:30" ht="15">
      <c r="A13" s="40">
        <v>16</v>
      </c>
      <c r="B13" s="41">
        <v>3</v>
      </c>
      <c r="C13" s="40" t="s">
        <v>42</v>
      </c>
      <c r="D13" s="40" t="s">
        <v>19</v>
      </c>
      <c r="E13" s="40"/>
      <c r="F13" s="39" t="s">
        <v>227</v>
      </c>
      <c r="G13" s="11">
        <f t="shared" si="0"/>
        <v>0.3108108108108108</v>
      </c>
      <c r="H13" s="7">
        <f t="shared" si="1"/>
        <v>74</v>
      </c>
      <c r="I13" s="7">
        <f t="shared" si="2"/>
        <v>12</v>
      </c>
      <c r="J13" s="7">
        <f t="shared" si="3"/>
        <v>23</v>
      </c>
      <c r="K13" s="7">
        <f t="shared" si="4"/>
        <v>1</v>
      </c>
      <c r="L13" s="7">
        <f t="shared" si="5"/>
        <v>10</v>
      </c>
      <c r="M13" s="7">
        <f t="shared" si="6"/>
        <v>21</v>
      </c>
      <c r="N13" s="7">
        <f t="shared" si="7"/>
        <v>2</v>
      </c>
      <c r="O13" s="4">
        <f t="shared" si="8"/>
        <v>0.3108108108108108</v>
      </c>
      <c r="P13" s="1">
        <v>74</v>
      </c>
      <c r="Q13" s="1">
        <v>12</v>
      </c>
      <c r="R13" s="1">
        <v>23</v>
      </c>
      <c r="S13" s="1">
        <v>1</v>
      </c>
      <c r="T13" s="1">
        <v>10</v>
      </c>
      <c r="U13" s="1">
        <f t="shared" si="9"/>
        <v>21</v>
      </c>
      <c r="V13" s="1">
        <v>2</v>
      </c>
      <c r="W13" s="4" t="e">
        <f t="shared" si="10"/>
        <v>#DIV/0!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f t="shared" si="11"/>
        <v>0</v>
      </c>
      <c r="AD13" s="1">
        <v>0</v>
      </c>
    </row>
    <row r="14" spans="1:30" ht="15">
      <c r="A14" s="40">
        <v>7</v>
      </c>
      <c r="B14" s="41">
        <v>3</v>
      </c>
      <c r="C14" s="40" t="s">
        <v>39</v>
      </c>
      <c r="D14" s="40" t="s">
        <v>19</v>
      </c>
      <c r="E14" s="40"/>
      <c r="F14" s="39" t="s">
        <v>228</v>
      </c>
      <c r="G14" s="11">
        <f t="shared" si="0"/>
        <v>0.23333333333333334</v>
      </c>
      <c r="H14" s="7">
        <f t="shared" si="1"/>
        <v>30</v>
      </c>
      <c r="I14" s="7">
        <f t="shared" si="2"/>
        <v>5</v>
      </c>
      <c r="J14" s="7">
        <f t="shared" si="3"/>
        <v>7</v>
      </c>
      <c r="K14" s="7">
        <f t="shared" si="4"/>
        <v>1</v>
      </c>
      <c r="L14" s="7">
        <f t="shared" si="5"/>
        <v>4</v>
      </c>
      <c r="M14" s="7">
        <f t="shared" si="6"/>
        <v>8</v>
      </c>
      <c r="N14" s="7">
        <f t="shared" si="7"/>
        <v>1</v>
      </c>
      <c r="O14" s="4">
        <f t="shared" si="8"/>
        <v>0.23333333333333334</v>
      </c>
      <c r="P14" s="1">
        <v>30</v>
      </c>
      <c r="Q14" s="1">
        <v>5</v>
      </c>
      <c r="R14" s="1">
        <v>7</v>
      </c>
      <c r="S14" s="1">
        <v>1</v>
      </c>
      <c r="T14" s="1">
        <v>4</v>
      </c>
      <c r="U14" s="1">
        <f t="shared" si="9"/>
        <v>8</v>
      </c>
      <c r="V14" s="1">
        <v>1</v>
      </c>
      <c r="W14" s="4" t="e">
        <f t="shared" si="10"/>
        <v>#DIV/0!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f t="shared" si="11"/>
        <v>0</v>
      </c>
      <c r="AD14" s="1">
        <v>0</v>
      </c>
    </row>
    <row r="15" spans="1:30" ht="15">
      <c r="A15" s="40">
        <v>16</v>
      </c>
      <c r="B15" s="41">
        <v>3</v>
      </c>
      <c r="C15" s="40" t="s">
        <v>39</v>
      </c>
      <c r="D15" s="40" t="s">
        <v>19</v>
      </c>
      <c r="E15" s="40"/>
      <c r="F15" s="39" t="s">
        <v>229</v>
      </c>
      <c r="G15" s="11">
        <f t="shared" si="0"/>
        <v>0.23469387755102042</v>
      </c>
      <c r="H15" s="7">
        <f t="shared" si="1"/>
        <v>98</v>
      </c>
      <c r="I15" s="7">
        <f t="shared" si="2"/>
        <v>14</v>
      </c>
      <c r="J15" s="7">
        <f t="shared" si="3"/>
        <v>23</v>
      </c>
      <c r="K15" s="7">
        <f t="shared" si="4"/>
        <v>1</v>
      </c>
      <c r="L15" s="7">
        <f t="shared" si="5"/>
        <v>12</v>
      </c>
      <c r="M15" s="7">
        <f t="shared" si="6"/>
        <v>25</v>
      </c>
      <c r="N15" s="7">
        <f t="shared" si="7"/>
        <v>0</v>
      </c>
      <c r="O15" s="4">
        <f t="shared" si="8"/>
        <v>0.23469387755102042</v>
      </c>
      <c r="P15" s="1">
        <v>98</v>
      </c>
      <c r="Q15" s="1">
        <v>14</v>
      </c>
      <c r="R15" s="1">
        <v>23</v>
      </c>
      <c r="S15" s="1">
        <v>1</v>
      </c>
      <c r="T15" s="1">
        <v>12</v>
      </c>
      <c r="U15" s="1">
        <f t="shared" si="9"/>
        <v>25</v>
      </c>
      <c r="V15" s="1">
        <v>0</v>
      </c>
      <c r="W15" s="4" t="e">
        <f t="shared" si="10"/>
        <v>#DIV/0!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f t="shared" si="11"/>
        <v>0</v>
      </c>
      <c r="AD15" s="1">
        <v>0</v>
      </c>
    </row>
    <row r="16" spans="1:30" ht="15">
      <c r="A16" s="40">
        <v>6</v>
      </c>
      <c r="B16" s="41">
        <v>3</v>
      </c>
      <c r="C16" s="40" t="s">
        <v>41</v>
      </c>
      <c r="D16" s="40" t="s">
        <v>19</v>
      </c>
      <c r="E16" s="40"/>
      <c r="F16" s="39" t="s">
        <v>230</v>
      </c>
      <c r="G16" s="11">
        <f t="shared" si="0"/>
        <v>0.2465753424657534</v>
      </c>
      <c r="H16" s="7">
        <f t="shared" si="1"/>
        <v>73</v>
      </c>
      <c r="I16" s="7">
        <f t="shared" si="2"/>
        <v>7</v>
      </c>
      <c r="J16" s="7">
        <f t="shared" si="3"/>
        <v>18</v>
      </c>
      <c r="K16" s="7">
        <f t="shared" si="4"/>
        <v>2</v>
      </c>
      <c r="L16" s="7">
        <f t="shared" si="5"/>
        <v>6</v>
      </c>
      <c r="M16" s="7">
        <f t="shared" si="6"/>
        <v>11</v>
      </c>
      <c r="N16" s="7">
        <f t="shared" si="7"/>
        <v>1</v>
      </c>
      <c r="O16" s="4">
        <f t="shared" si="8"/>
        <v>0.2465753424657534</v>
      </c>
      <c r="P16" s="1">
        <v>73</v>
      </c>
      <c r="Q16" s="1">
        <v>7</v>
      </c>
      <c r="R16" s="1">
        <v>18</v>
      </c>
      <c r="S16" s="1">
        <v>2</v>
      </c>
      <c r="T16" s="1">
        <v>6</v>
      </c>
      <c r="U16" s="1">
        <f t="shared" si="9"/>
        <v>11</v>
      </c>
      <c r="V16" s="1">
        <v>1</v>
      </c>
      <c r="W16" s="4" t="e">
        <f t="shared" si="10"/>
        <v>#DIV/0!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f t="shared" si="11"/>
        <v>0</v>
      </c>
      <c r="AD16" s="1">
        <v>0</v>
      </c>
    </row>
    <row r="17" spans="1:30" ht="15.75" thickBot="1">
      <c r="A17" s="40">
        <v>17</v>
      </c>
      <c r="B17" s="41">
        <v>3</v>
      </c>
      <c r="C17" s="40" t="s">
        <v>41</v>
      </c>
      <c r="D17" s="40" t="s">
        <v>20</v>
      </c>
      <c r="E17" s="40"/>
      <c r="F17" s="39" t="s">
        <v>231</v>
      </c>
      <c r="G17" s="11">
        <f t="shared" si="0"/>
        <v>0.2857142857142857</v>
      </c>
      <c r="H17" s="7">
        <f t="shared" si="1"/>
        <v>84</v>
      </c>
      <c r="I17" s="7">
        <f t="shared" si="2"/>
        <v>9</v>
      </c>
      <c r="J17" s="7">
        <f t="shared" si="3"/>
        <v>24</v>
      </c>
      <c r="K17" s="7">
        <f t="shared" si="4"/>
        <v>3</v>
      </c>
      <c r="L17" s="7">
        <f t="shared" si="5"/>
        <v>13</v>
      </c>
      <c r="M17" s="7">
        <f t="shared" si="6"/>
        <v>19</v>
      </c>
      <c r="N17" s="7">
        <f t="shared" si="7"/>
        <v>0</v>
      </c>
      <c r="O17" s="4">
        <f t="shared" si="8"/>
        <v>0.2857142857142857</v>
      </c>
      <c r="P17" s="1">
        <v>84</v>
      </c>
      <c r="Q17" s="1">
        <v>9</v>
      </c>
      <c r="R17" s="1">
        <v>24</v>
      </c>
      <c r="S17" s="1">
        <v>3</v>
      </c>
      <c r="T17" s="1">
        <v>13</v>
      </c>
      <c r="U17" s="1">
        <f t="shared" si="9"/>
        <v>19</v>
      </c>
      <c r="V17" s="1">
        <v>0</v>
      </c>
      <c r="W17" s="4" t="e">
        <f t="shared" si="10"/>
        <v>#DIV/0!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f t="shared" si="11"/>
        <v>0</v>
      </c>
      <c r="AD17" s="1">
        <v>0</v>
      </c>
    </row>
    <row r="18" spans="1:14" ht="15.75" thickBot="1">
      <c r="A18" s="7">
        <f>SUM(A4:A17)</f>
        <v>141</v>
      </c>
      <c r="B18" s="7"/>
      <c r="C18" s="7"/>
      <c r="D18" s="7"/>
      <c r="E18" s="7"/>
      <c r="F18" s="10"/>
      <c r="G18" s="14">
        <f t="shared" si="0"/>
        <v>0.27507163323782235</v>
      </c>
      <c r="H18" s="15">
        <f aca="true" t="shared" si="12" ref="H18:N18">SUM(H4:H17)</f>
        <v>1047</v>
      </c>
      <c r="I18" s="15">
        <f t="shared" si="12"/>
        <v>151</v>
      </c>
      <c r="J18" s="15">
        <f t="shared" si="12"/>
        <v>288</v>
      </c>
      <c r="K18" s="15">
        <f t="shared" si="12"/>
        <v>31</v>
      </c>
      <c r="L18" s="15">
        <f t="shared" si="12"/>
        <v>133</v>
      </c>
      <c r="M18" s="15">
        <f t="shared" si="12"/>
        <v>253</v>
      </c>
      <c r="N18" s="16">
        <f t="shared" si="12"/>
        <v>8</v>
      </c>
    </row>
    <row r="19" spans="1:14" ht="15">
      <c r="A19" s="7"/>
      <c r="B19" s="7"/>
      <c r="C19" s="7"/>
      <c r="D19" s="7"/>
      <c r="E19" s="7"/>
      <c r="F19" s="10"/>
      <c r="G19" s="7"/>
      <c r="H19" s="7"/>
      <c r="I19" s="7"/>
      <c r="J19" s="7"/>
      <c r="K19" s="7"/>
      <c r="L19" s="7"/>
      <c r="M19" s="7"/>
      <c r="N19" s="7"/>
    </row>
    <row r="20" spans="1:30" s="3" customFormat="1" ht="14.25">
      <c r="A20" s="8" t="s">
        <v>0</v>
      </c>
      <c r="B20" s="8" t="s">
        <v>30</v>
      </c>
      <c r="C20" s="8" t="s">
        <v>38</v>
      </c>
      <c r="D20" s="8"/>
      <c r="E20" s="8"/>
      <c r="F20" s="9" t="s">
        <v>3</v>
      </c>
      <c r="G20" s="8" t="s">
        <v>21</v>
      </c>
      <c r="H20" s="8" t="s">
        <v>22</v>
      </c>
      <c r="I20" s="8" t="s">
        <v>23</v>
      </c>
      <c r="J20" s="8" t="s">
        <v>24</v>
      </c>
      <c r="K20" s="8" t="s">
        <v>25</v>
      </c>
      <c r="L20" s="8" t="s">
        <v>7</v>
      </c>
      <c r="M20" s="8" t="s">
        <v>26</v>
      </c>
      <c r="N20" s="8" t="s">
        <v>27</v>
      </c>
      <c r="O20" s="3" t="s">
        <v>21</v>
      </c>
      <c r="P20" s="3" t="s">
        <v>22</v>
      </c>
      <c r="Q20" s="3" t="s">
        <v>23</v>
      </c>
      <c r="R20" s="3" t="s">
        <v>24</v>
      </c>
      <c r="S20" s="3" t="s">
        <v>25</v>
      </c>
      <c r="T20" s="3" t="s">
        <v>7</v>
      </c>
      <c r="U20" s="3" t="s">
        <v>26</v>
      </c>
      <c r="V20" s="3" t="s">
        <v>27</v>
      </c>
      <c r="W20" s="3" t="s">
        <v>21</v>
      </c>
      <c r="X20" s="3" t="s">
        <v>22</v>
      </c>
      <c r="Y20" s="3" t="s">
        <v>23</v>
      </c>
      <c r="Z20" s="3" t="s">
        <v>24</v>
      </c>
      <c r="AA20" s="3" t="s">
        <v>25</v>
      </c>
      <c r="AB20" s="3" t="s">
        <v>7</v>
      </c>
      <c r="AC20" s="3" t="s">
        <v>26</v>
      </c>
      <c r="AD20" s="3" t="s">
        <v>27</v>
      </c>
    </row>
    <row r="21" spans="1:30" ht="15">
      <c r="A21" s="40">
        <v>40</v>
      </c>
      <c r="B21" s="41">
        <v>2</v>
      </c>
      <c r="C21" s="40" t="s">
        <v>42</v>
      </c>
      <c r="D21" s="40">
        <v>1</v>
      </c>
      <c r="E21" s="40"/>
      <c r="F21" s="39" t="s">
        <v>232</v>
      </c>
      <c r="G21" s="12">
        <f aca="true" t="shared" si="13" ref="G21:G30">M21/K21*9</f>
        <v>2.9008264462809916</v>
      </c>
      <c r="H21" s="12">
        <f aca="true" t="shared" si="14" ref="H21:H30">(L21+N21)/K21</f>
        <v>1.0413223140495866</v>
      </c>
      <c r="I21" s="7">
        <f aca="true" t="shared" si="15" ref="I21:I29">Q21-Y21</f>
        <v>2</v>
      </c>
      <c r="J21" s="7">
        <f aca="true" t="shared" si="16" ref="J21:J29">R21-Z21</f>
        <v>0</v>
      </c>
      <c r="K21" s="13">
        <f aca="true" t="shared" si="17" ref="K21:K29">S21-AA21</f>
        <v>40.333333333333336</v>
      </c>
      <c r="L21" s="7">
        <f aca="true" t="shared" si="18" ref="L21:L29">T21-AB21</f>
        <v>27</v>
      </c>
      <c r="M21" s="7">
        <f aca="true" t="shared" si="19" ref="M21:M29">U21-AC21</f>
        <v>13</v>
      </c>
      <c r="N21" s="7">
        <f aca="true" t="shared" si="20" ref="N21:N29">V21-AD21</f>
        <v>15</v>
      </c>
      <c r="O21" s="5">
        <f aca="true" t="shared" si="21" ref="O21:O29">U21/S21*9</f>
        <v>2.9008264462809916</v>
      </c>
      <c r="P21" s="5">
        <f aca="true" t="shared" si="22" ref="P21:P29">(T21+V21)/S21</f>
        <v>1.0413223140495866</v>
      </c>
      <c r="Q21" s="1">
        <v>2</v>
      </c>
      <c r="R21" s="1">
        <v>0</v>
      </c>
      <c r="S21" s="34">
        <v>40.333333333333336</v>
      </c>
      <c r="T21" s="1">
        <v>27</v>
      </c>
      <c r="U21" s="1">
        <v>13</v>
      </c>
      <c r="V21" s="1">
        <v>15</v>
      </c>
      <c r="W21" s="5" t="e">
        <f aca="true" t="shared" si="23" ref="W21:W29">AC21/AA21*9</f>
        <v>#DIV/0!</v>
      </c>
      <c r="X21" s="5" t="e">
        <f aca="true" t="shared" si="24" ref="X21:X29">(AB21+AD21)/AA21</f>
        <v>#DIV/0!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</row>
    <row r="22" spans="1:30" ht="15">
      <c r="A22" s="40">
        <v>7</v>
      </c>
      <c r="B22" s="41">
        <v>2</v>
      </c>
      <c r="C22" s="40" t="s">
        <v>42</v>
      </c>
      <c r="D22" s="40">
        <v>2</v>
      </c>
      <c r="E22" s="40"/>
      <c r="F22" s="39" t="s">
        <v>233</v>
      </c>
      <c r="G22" s="12">
        <f t="shared" si="13"/>
        <v>4.61842105263158</v>
      </c>
      <c r="H22" s="12">
        <f t="shared" si="14"/>
        <v>1.4605263157894737</v>
      </c>
      <c r="I22" s="7">
        <f t="shared" si="15"/>
        <v>2</v>
      </c>
      <c r="J22" s="7">
        <f t="shared" si="16"/>
        <v>1</v>
      </c>
      <c r="K22" s="13">
        <f t="shared" si="17"/>
        <v>25.333333333333332</v>
      </c>
      <c r="L22" s="7">
        <f t="shared" si="18"/>
        <v>24</v>
      </c>
      <c r="M22" s="7">
        <f t="shared" si="19"/>
        <v>13</v>
      </c>
      <c r="N22" s="7">
        <f t="shared" si="20"/>
        <v>13</v>
      </c>
      <c r="O22" s="5">
        <f t="shared" si="21"/>
        <v>4.61842105263158</v>
      </c>
      <c r="P22" s="5">
        <f t="shared" si="22"/>
        <v>1.4605263157894737</v>
      </c>
      <c r="Q22" s="1">
        <v>2</v>
      </c>
      <c r="R22" s="1">
        <v>1</v>
      </c>
      <c r="S22" s="34">
        <v>25.333333333333332</v>
      </c>
      <c r="T22" s="1">
        <v>24</v>
      </c>
      <c r="U22" s="1">
        <v>13</v>
      </c>
      <c r="V22" s="1">
        <v>13</v>
      </c>
      <c r="W22" s="5" t="e">
        <f t="shared" si="23"/>
        <v>#DIV/0!</v>
      </c>
      <c r="X22" s="5" t="e">
        <f t="shared" si="24"/>
        <v>#DIV/0!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</row>
    <row r="23" spans="1:30" ht="15">
      <c r="A23" s="40">
        <v>30</v>
      </c>
      <c r="B23" s="41">
        <v>2</v>
      </c>
      <c r="C23" s="40" t="s">
        <v>43</v>
      </c>
      <c r="D23" s="40">
        <v>3</v>
      </c>
      <c r="E23" s="40"/>
      <c r="F23" s="39" t="s">
        <v>234</v>
      </c>
      <c r="G23" s="12">
        <f t="shared" si="13"/>
        <v>9</v>
      </c>
      <c r="H23" s="12">
        <f t="shared" si="14"/>
        <v>2</v>
      </c>
      <c r="I23" s="7">
        <f t="shared" si="15"/>
        <v>1</v>
      </c>
      <c r="J23" s="7">
        <f t="shared" si="16"/>
        <v>4</v>
      </c>
      <c r="K23" s="13">
        <f t="shared" si="17"/>
        <v>9</v>
      </c>
      <c r="L23" s="7">
        <f t="shared" si="18"/>
        <v>14</v>
      </c>
      <c r="M23" s="7">
        <f t="shared" si="19"/>
        <v>9</v>
      </c>
      <c r="N23" s="7">
        <f t="shared" si="20"/>
        <v>4</v>
      </c>
      <c r="O23" s="5">
        <f t="shared" si="21"/>
        <v>9</v>
      </c>
      <c r="P23" s="5">
        <f t="shared" si="22"/>
        <v>2</v>
      </c>
      <c r="Q23" s="1">
        <v>1</v>
      </c>
      <c r="R23" s="1">
        <v>4</v>
      </c>
      <c r="S23" s="1">
        <v>9</v>
      </c>
      <c r="T23" s="1">
        <v>14</v>
      </c>
      <c r="U23" s="1">
        <v>9</v>
      </c>
      <c r="V23" s="1">
        <v>4</v>
      </c>
      <c r="W23" s="5" t="e">
        <f t="shared" si="23"/>
        <v>#DIV/0!</v>
      </c>
      <c r="X23" s="5" t="e">
        <f t="shared" si="24"/>
        <v>#DIV/0!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</row>
    <row r="24" spans="1:30" ht="15">
      <c r="A24" s="40">
        <v>6</v>
      </c>
      <c r="B24" s="41">
        <v>3</v>
      </c>
      <c r="C24" s="40" t="s">
        <v>43</v>
      </c>
      <c r="D24" s="40">
        <v>4</v>
      </c>
      <c r="E24" s="40"/>
      <c r="F24" s="39" t="s">
        <v>235</v>
      </c>
      <c r="G24" s="12">
        <f t="shared" si="13"/>
        <v>2.025</v>
      </c>
      <c r="H24" s="12">
        <f t="shared" si="14"/>
        <v>0.975</v>
      </c>
      <c r="I24" s="7">
        <f t="shared" si="15"/>
        <v>1</v>
      </c>
      <c r="J24" s="7">
        <f t="shared" si="16"/>
        <v>0</v>
      </c>
      <c r="K24" s="13">
        <f t="shared" si="17"/>
        <v>13.333333333333334</v>
      </c>
      <c r="L24" s="7">
        <f t="shared" si="18"/>
        <v>9</v>
      </c>
      <c r="M24" s="7">
        <f t="shared" si="19"/>
        <v>3</v>
      </c>
      <c r="N24" s="7">
        <f t="shared" si="20"/>
        <v>4</v>
      </c>
      <c r="O24" s="5">
        <f t="shared" si="21"/>
        <v>2.025</v>
      </c>
      <c r="P24" s="5">
        <f t="shared" si="22"/>
        <v>0.975</v>
      </c>
      <c r="Q24" s="1">
        <v>1</v>
      </c>
      <c r="R24" s="1">
        <v>0</v>
      </c>
      <c r="S24" s="34">
        <v>13.333333333333334</v>
      </c>
      <c r="T24" s="1">
        <v>9</v>
      </c>
      <c r="U24" s="1">
        <v>3</v>
      </c>
      <c r="V24" s="1">
        <v>4</v>
      </c>
      <c r="W24" s="5" t="e">
        <f t="shared" si="23"/>
        <v>#DIV/0!</v>
      </c>
      <c r="X24" s="5" t="e">
        <f t="shared" si="24"/>
        <v>#DIV/0!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</row>
    <row r="25" spans="1:30" ht="15">
      <c r="A25" s="40">
        <v>1</v>
      </c>
      <c r="B25" s="41">
        <v>3</v>
      </c>
      <c r="C25" s="40" t="s">
        <v>40</v>
      </c>
      <c r="D25" s="40">
        <v>5</v>
      </c>
      <c r="E25" s="40"/>
      <c r="F25" s="39" t="s">
        <v>236</v>
      </c>
      <c r="G25" s="12">
        <f t="shared" si="13"/>
        <v>1.588235294117647</v>
      </c>
      <c r="H25" s="12">
        <f t="shared" si="14"/>
        <v>0.7058823529411764</v>
      </c>
      <c r="I25" s="7">
        <f t="shared" si="15"/>
        <v>1</v>
      </c>
      <c r="J25" s="7">
        <f t="shared" si="16"/>
        <v>1</v>
      </c>
      <c r="K25" s="13">
        <f t="shared" si="17"/>
        <v>11.333333333333334</v>
      </c>
      <c r="L25" s="7">
        <f t="shared" si="18"/>
        <v>4</v>
      </c>
      <c r="M25" s="7">
        <f t="shared" si="19"/>
        <v>2</v>
      </c>
      <c r="N25" s="7">
        <f t="shared" si="20"/>
        <v>4</v>
      </c>
      <c r="O25" s="5">
        <f t="shared" si="21"/>
        <v>1.588235294117647</v>
      </c>
      <c r="P25" s="5">
        <f t="shared" si="22"/>
        <v>0.7058823529411764</v>
      </c>
      <c r="Q25" s="1">
        <v>1</v>
      </c>
      <c r="R25" s="1">
        <v>1</v>
      </c>
      <c r="S25" s="34">
        <v>11.333333333333334</v>
      </c>
      <c r="T25" s="1">
        <v>4</v>
      </c>
      <c r="U25" s="1">
        <v>2</v>
      </c>
      <c r="V25" s="1">
        <v>4</v>
      </c>
      <c r="W25" s="5" t="e">
        <f t="shared" si="23"/>
        <v>#DIV/0!</v>
      </c>
      <c r="X25" s="5" t="e">
        <f t="shared" si="24"/>
        <v>#DIV/0!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</row>
    <row r="26" spans="1:30" ht="15">
      <c r="A26" s="40" t="s">
        <v>370</v>
      </c>
      <c r="B26" s="41">
        <v>3</v>
      </c>
      <c r="C26" s="40" t="s">
        <v>41</v>
      </c>
      <c r="D26" s="40">
        <v>6</v>
      </c>
      <c r="E26" s="40"/>
      <c r="F26" s="39" t="s">
        <v>248</v>
      </c>
      <c r="G26" s="12">
        <f t="shared" si="13"/>
        <v>2.3142857142857145</v>
      </c>
      <c r="H26" s="12">
        <f t="shared" si="14"/>
        <v>1.6285714285714286</v>
      </c>
      <c r="I26" s="7">
        <f t="shared" si="15"/>
        <v>0</v>
      </c>
      <c r="J26" s="7">
        <f t="shared" si="16"/>
        <v>0</v>
      </c>
      <c r="K26" s="13">
        <f t="shared" si="17"/>
        <v>11.666666666666666</v>
      </c>
      <c r="L26" s="7">
        <f t="shared" si="18"/>
        <v>13</v>
      </c>
      <c r="M26" s="7">
        <f t="shared" si="19"/>
        <v>3</v>
      </c>
      <c r="N26" s="7">
        <f t="shared" si="20"/>
        <v>6</v>
      </c>
      <c r="O26" s="5">
        <f t="shared" si="21"/>
        <v>2.3142857142857145</v>
      </c>
      <c r="P26" s="5">
        <f t="shared" si="22"/>
        <v>1.6285714285714286</v>
      </c>
      <c r="Q26" s="1">
        <v>0</v>
      </c>
      <c r="R26" s="1">
        <v>0</v>
      </c>
      <c r="S26" s="34">
        <v>11.666666666666666</v>
      </c>
      <c r="T26" s="1">
        <v>13</v>
      </c>
      <c r="U26" s="1">
        <v>3</v>
      </c>
      <c r="V26" s="1">
        <v>6</v>
      </c>
      <c r="W26" s="5" t="e">
        <f t="shared" si="23"/>
        <v>#DIV/0!</v>
      </c>
      <c r="X26" s="5" t="e">
        <f t="shared" si="24"/>
        <v>#DIV/0!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</row>
    <row r="27" spans="1:30" ht="15">
      <c r="A27" s="40" t="s">
        <v>370</v>
      </c>
      <c r="B27" s="41">
        <v>3</v>
      </c>
      <c r="C27" s="40" t="s">
        <v>39</v>
      </c>
      <c r="D27" s="40">
        <v>7</v>
      </c>
      <c r="E27" s="40"/>
      <c r="F27" s="39" t="s">
        <v>245</v>
      </c>
      <c r="G27" s="12">
        <f t="shared" si="13"/>
        <v>4.655172413793104</v>
      </c>
      <c r="H27" s="12">
        <f t="shared" si="14"/>
        <v>1.5517241379310345</v>
      </c>
      <c r="I27" s="7">
        <f t="shared" si="15"/>
        <v>0</v>
      </c>
      <c r="J27" s="7">
        <f t="shared" si="16"/>
        <v>0</v>
      </c>
      <c r="K27" s="13">
        <f t="shared" si="17"/>
        <v>9.666666666666666</v>
      </c>
      <c r="L27" s="7">
        <f t="shared" si="18"/>
        <v>14</v>
      </c>
      <c r="M27" s="7">
        <f t="shared" si="19"/>
        <v>5</v>
      </c>
      <c r="N27" s="7">
        <f t="shared" si="20"/>
        <v>1</v>
      </c>
      <c r="O27" s="5">
        <f t="shared" si="21"/>
        <v>4.655172413793104</v>
      </c>
      <c r="P27" s="5">
        <f t="shared" si="22"/>
        <v>1.5517241379310345</v>
      </c>
      <c r="Q27" s="1">
        <v>0</v>
      </c>
      <c r="R27" s="1">
        <v>0</v>
      </c>
      <c r="S27" s="34">
        <v>9.666666666666666</v>
      </c>
      <c r="T27" s="1">
        <v>14</v>
      </c>
      <c r="U27" s="1">
        <v>5</v>
      </c>
      <c r="V27" s="1">
        <v>1</v>
      </c>
      <c r="W27" s="5" t="e">
        <f t="shared" si="23"/>
        <v>#DIV/0!</v>
      </c>
      <c r="X27" s="5" t="e">
        <f t="shared" si="24"/>
        <v>#DIV/0!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</row>
    <row r="28" spans="1:30" ht="15">
      <c r="A28" s="40">
        <v>14</v>
      </c>
      <c r="B28" s="41">
        <v>3</v>
      </c>
      <c r="C28" s="40" t="s">
        <v>44</v>
      </c>
      <c r="D28" s="40">
        <v>8</v>
      </c>
      <c r="E28" s="40"/>
      <c r="F28" s="39" t="s">
        <v>239</v>
      </c>
      <c r="G28" s="12">
        <f t="shared" si="13"/>
        <v>7.363636363636364</v>
      </c>
      <c r="H28" s="12">
        <f t="shared" si="14"/>
        <v>1.7454545454545456</v>
      </c>
      <c r="I28" s="7">
        <f t="shared" si="15"/>
        <v>1</v>
      </c>
      <c r="J28" s="7">
        <f t="shared" si="16"/>
        <v>0</v>
      </c>
      <c r="K28" s="13">
        <f t="shared" si="17"/>
        <v>18.333333333333332</v>
      </c>
      <c r="L28" s="7">
        <f t="shared" si="18"/>
        <v>22</v>
      </c>
      <c r="M28" s="7">
        <f t="shared" si="19"/>
        <v>15</v>
      </c>
      <c r="N28" s="7">
        <f t="shared" si="20"/>
        <v>10</v>
      </c>
      <c r="O28" s="5">
        <f t="shared" si="21"/>
        <v>7.363636363636364</v>
      </c>
      <c r="P28" s="5">
        <f t="shared" si="22"/>
        <v>1.7454545454545456</v>
      </c>
      <c r="Q28" s="1">
        <v>1</v>
      </c>
      <c r="R28" s="1">
        <v>0</v>
      </c>
      <c r="S28" s="34">
        <v>18.333333333333332</v>
      </c>
      <c r="T28" s="1">
        <v>22</v>
      </c>
      <c r="U28" s="1">
        <v>15</v>
      </c>
      <c r="V28" s="1">
        <v>10</v>
      </c>
      <c r="W28" s="5" t="e">
        <f t="shared" si="23"/>
        <v>#DIV/0!</v>
      </c>
      <c r="X28" s="5" t="e">
        <f t="shared" si="24"/>
        <v>#DIV/0!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</row>
    <row r="29" spans="1:30" ht="15.75" thickBot="1">
      <c r="A29" s="40">
        <v>9</v>
      </c>
      <c r="B29" s="41">
        <v>3</v>
      </c>
      <c r="C29" s="40" t="s">
        <v>42</v>
      </c>
      <c r="D29" s="40">
        <v>9</v>
      </c>
      <c r="E29" s="40"/>
      <c r="F29" s="39" t="s">
        <v>240</v>
      </c>
      <c r="G29" s="12">
        <f t="shared" si="13"/>
        <v>5.337209302325581</v>
      </c>
      <c r="H29" s="12">
        <f t="shared" si="14"/>
        <v>1.6395348837209303</v>
      </c>
      <c r="I29" s="7">
        <f t="shared" si="15"/>
        <v>1</v>
      </c>
      <c r="J29" s="7">
        <f t="shared" si="16"/>
        <v>0</v>
      </c>
      <c r="K29" s="13">
        <f t="shared" si="17"/>
        <v>28.666666666666668</v>
      </c>
      <c r="L29" s="7">
        <f t="shared" si="18"/>
        <v>35</v>
      </c>
      <c r="M29" s="7">
        <f t="shared" si="19"/>
        <v>17</v>
      </c>
      <c r="N29" s="7">
        <f t="shared" si="20"/>
        <v>12</v>
      </c>
      <c r="O29" s="5">
        <f t="shared" si="21"/>
        <v>5.337209302325581</v>
      </c>
      <c r="P29" s="5">
        <f t="shared" si="22"/>
        <v>1.6395348837209303</v>
      </c>
      <c r="Q29" s="1">
        <v>1</v>
      </c>
      <c r="R29" s="1">
        <v>0</v>
      </c>
      <c r="S29" s="34">
        <v>28.666666666666668</v>
      </c>
      <c r="T29" s="1">
        <v>35</v>
      </c>
      <c r="U29" s="1">
        <v>17</v>
      </c>
      <c r="V29" s="1">
        <v>12</v>
      </c>
      <c r="W29" s="5" t="e">
        <f t="shared" si="23"/>
        <v>#DIV/0!</v>
      </c>
      <c r="X29" s="5" t="e">
        <f t="shared" si="24"/>
        <v>#DIV/0!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</row>
    <row r="30" spans="1:14" ht="15.75" thickBot="1">
      <c r="A30" s="7">
        <f>SUM(A21:A29)</f>
        <v>107</v>
      </c>
      <c r="B30" s="7"/>
      <c r="C30" s="7"/>
      <c r="D30" s="7"/>
      <c r="E30" s="7"/>
      <c r="F30" s="10"/>
      <c r="G30" s="17">
        <f t="shared" si="13"/>
        <v>4.294234592445329</v>
      </c>
      <c r="H30" s="18">
        <f t="shared" si="14"/>
        <v>1.377733598409543</v>
      </c>
      <c r="I30" s="15">
        <f aca="true" t="shared" si="25" ref="I30:N30">SUM(I21:I29)</f>
        <v>9</v>
      </c>
      <c r="J30" s="15">
        <f t="shared" si="25"/>
        <v>6</v>
      </c>
      <c r="K30" s="19">
        <f t="shared" si="25"/>
        <v>167.66666666666666</v>
      </c>
      <c r="L30" s="15">
        <f t="shared" si="25"/>
        <v>162</v>
      </c>
      <c r="M30" s="15">
        <f t="shared" si="25"/>
        <v>80</v>
      </c>
      <c r="N30" s="16">
        <f t="shared" si="25"/>
        <v>69</v>
      </c>
    </row>
    <row r="31" spans="1:14" ht="15">
      <c r="A31" s="7">
        <f>A18+A30</f>
        <v>248</v>
      </c>
      <c r="B31" s="7"/>
      <c r="C31" s="7"/>
      <c r="D31" s="7"/>
      <c r="E31" s="7"/>
      <c r="F31" s="10"/>
      <c r="G31" s="7"/>
      <c r="H31" s="7"/>
      <c r="I31" s="7"/>
      <c r="J31" s="7"/>
      <c r="K31" s="7"/>
      <c r="L31" s="7"/>
      <c r="M31" s="7"/>
      <c r="N31" s="7"/>
    </row>
    <row r="32" spans="1:14" ht="15">
      <c r="A32" s="7"/>
      <c r="B32" s="7"/>
      <c r="C32" s="7"/>
      <c r="D32" s="7"/>
      <c r="E32" s="7"/>
      <c r="F32" s="9" t="s">
        <v>28</v>
      </c>
      <c r="G32" s="7"/>
      <c r="H32" s="7"/>
      <c r="I32" s="7"/>
      <c r="J32" s="7"/>
      <c r="K32" s="7"/>
      <c r="L32" s="7"/>
      <c r="M32" s="7"/>
      <c r="N32" s="7"/>
    </row>
    <row r="33" spans="1:14" ht="15">
      <c r="A33" s="40">
        <v>1</v>
      </c>
      <c r="B33" s="41">
        <v>3</v>
      </c>
      <c r="C33" s="40" t="s">
        <v>41</v>
      </c>
      <c r="D33" s="40" t="s">
        <v>16</v>
      </c>
      <c r="E33" s="40"/>
      <c r="F33" s="39" t="s">
        <v>223</v>
      </c>
      <c r="G33" s="7"/>
      <c r="H33" s="7"/>
      <c r="I33" s="7"/>
      <c r="J33" s="7"/>
      <c r="K33" s="7"/>
      <c r="L33" s="7"/>
      <c r="M33" s="7"/>
      <c r="N33" s="7"/>
    </row>
    <row r="34" spans="2:6" s="7" customFormat="1" ht="15">
      <c r="B34" s="37"/>
      <c r="F34" s="10"/>
    </row>
    <row r="35" spans="1:14" ht="15">
      <c r="A35" s="7"/>
      <c r="B35" s="7"/>
      <c r="C35" s="7"/>
      <c r="D35" s="7"/>
      <c r="E35" s="7"/>
      <c r="F35" s="10"/>
      <c r="G35" s="7"/>
      <c r="H35" s="7"/>
      <c r="I35" s="7"/>
      <c r="J35" s="7"/>
      <c r="K35" s="7"/>
      <c r="L35" s="7"/>
      <c r="M35" s="7"/>
      <c r="N35" s="7"/>
    </row>
    <row r="36" spans="1:14" ht="15">
      <c r="A36" s="8" t="s">
        <v>0</v>
      </c>
      <c r="B36" s="8" t="s">
        <v>30</v>
      </c>
      <c r="C36" s="8" t="s">
        <v>38</v>
      </c>
      <c r="D36" s="8" t="s">
        <v>1</v>
      </c>
      <c r="E36" s="7"/>
      <c r="F36" s="9" t="s">
        <v>29</v>
      </c>
      <c r="G36" s="7"/>
      <c r="H36" s="7"/>
      <c r="I36" s="7"/>
      <c r="J36" s="7"/>
      <c r="K36" s="7"/>
      <c r="L36" s="7"/>
      <c r="M36" s="7"/>
      <c r="N36" s="7"/>
    </row>
    <row r="37" spans="1:8" ht="15">
      <c r="A37" s="40"/>
      <c r="B37" s="41">
        <v>2</v>
      </c>
      <c r="C37" s="40" t="s">
        <v>52</v>
      </c>
      <c r="D37" s="40" t="s">
        <v>16</v>
      </c>
      <c r="E37" s="40"/>
      <c r="F37" s="39" t="s">
        <v>241</v>
      </c>
      <c r="G37" s="7">
        <v>1</v>
      </c>
      <c r="H37" s="7"/>
    </row>
    <row r="38" spans="1:15" ht="15">
      <c r="A38" s="40" t="s">
        <v>371</v>
      </c>
      <c r="B38" s="41">
        <v>3</v>
      </c>
      <c r="C38" s="40" t="s">
        <v>58</v>
      </c>
      <c r="D38" s="40" t="s">
        <v>18</v>
      </c>
      <c r="E38" s="40"/>
      <c r="F38" s="39" t="s">
        <v>225</v>
      </c>
      <c r="G38" s="7">
        <v>2</v>
      </c>
      <c r="H38" s="7"/>
      <c r="I38" s="7"/>
      <c r="J38" s="40"/>
      <c r="K38" s="41"/>
      <c r="L38" s="40"/>
      <c r="M38" s="40"/>
      <c r="N38" s="40"/>
      <c r="O38" s="39"/>
    </row>
    <row r="39" spans="1:15" ht="15">
      <c r="A39" s="40"/>
      <c r="B39" s="41">
        <v>3</v>
      </c>
      <c r="C39" s="40" t="s">
        <v>64</v>
      </c>
      <c r="D39" s="40" t="s">
        <v>19</v>
      </c>
      <c r="E39" s="40"/>
      <c r="F39" s="39" t="s">
        <v>243</v>
      </c>
      <c r="G39" s="7">
        <v>3</v>
      </c>
      <c r="H39" s="7"/>
      <c r="I39" s="7"/>
      <c r="J39" s="40"/>
      <c r="K39" s="41"/>
      <c r="L39" s="40"/>
      <c r="M39" s="40"/>
      <c r="N39" s="40"/>
      <c r="O39" s="39"/>
    </row>
    <row r="40" spans="1:14" ht="15">
      <c r="A40" s="40"/>
      <c r="B40" s="41">
        <v>3</v>
      </c>
      <c r="C40" s="40" t="s">
        <v>51</v>
      </c>
      <c r="D40" s="40" t="s">
        <v>18</v>
      </c>
      <c r="E40" s="40"/>
      <c r="F40" s="39" t="s">
        <v>244</v>
      </c>
      <c r="G40" s="7">
        <v>4</v>
      </c>
      <c r="H40" s="7"/>
      <c r="I40" s="7"/>
      <c r="J40" s="7"/>
      <c r="K40" s="7"/>
      <c r="L40" s="7"/>
      <c r="M40" s="7"/>
      <c r="N40" s="7"/>
    </row>
    <row r="41" spans="1:14" ht="15">
      <c r="A41" s="40" t="s">
        <v>371</v>
      </c>
      <c r="B41" s="41">
        <v>3</v>
      </c>
      <c r="C41" s="40" t="s">
        <v>44</v>
      </c>
      <c r="D41" s="40" t="s">
        <v>45</v>
      </c>
      <c r="E41" s="40"/>
      <c r="F41" s="39" t="s">
        <v>238</v>
      </c>
      <c r="G41" s="7">
        <v>5</v>
      </c>
      <c r="H41" s="7"/>
      <c r="I41" s="7"/>
      <c r="J41" s="7"/>
      <c r="K41" s="7"/>
      <c r="L41" s="7"/>
      <c r="M41" s="7"/>
      <c r="N41" s="7"/>
    </row>
    <row r="42" spans="1:14" ht="15">
      <c r="A42" s="40"/>
      <c r="B42" s="41">
        <v>3</v>
      </c>
      <c r="C42" s="40" t="s">
        <v>40</v>
      </c>
      <c r="D42" s="40" t="s">
        <v>19</v>
      </c>
      <c r="E42" s="40"/>
      <c r="F42" s="39" t="s">
        <v>246</v>
      </c>
      <c r="G42" s="7">
        <v>6</v>
      </c>
      <c r="H42" s="7"/>
      <c r="I42" s="7"/>
      <c r="J42" s="7"/>
      <c r="K42" s="7"/>
      <c r="L42" s="7"/>
      <c r="M42" s="7"/>
      <c r="N42" s="7"/>
    </row>
    <row r="43" spans="1:14" ht="15">
      <c r="A43" s="40"/>
      <c r="B43" s="41">
        <v>3</v>
      </c>
      <c r="C43" s="40" t="s">
        <v>58</v>
      </c>
      <c r="D43" s="40" t="s">
        <v>45</v>
      </c>
      <c r="E43" s="40"/>
      <c r="F43" s="39" t="s">
        <v>247</v>
      </c>
      <c r="G43" s="7">
        <v>7</v>
      </c>
      <c r="H43" s="7"/>
      <c r="I43" s="7"/>
      <c r="J43" s="7"/>
      <c r="K43" s="7"/>
      <c r="L43" s="7"/>
      <c r="M43" s="7"/>
      <c r="N43" s="7"/>
    </row>
    <row r="44" spans="1:14" ht="15">
      <c r="A44" s="40" t="s">
        <v>371</v>
      </c>
      <c r="B44" s="41">
        <v>3</v>
      </c>
      <c r="C44" s="40" t="s">
        <v>52</v>
      </c>
      <c r="D44" s="40" t="s">
        <v>45</v>
      </c>
      <c r="E44" s="40"/>
      <c r="F44" s="39" t="s">
        <v>237</v>
      </c>
      <c r="G44" s="7">
        <v>8</v>
      </c>
      <c r="H44" s="7"/>
      <c r="I44" s="7"/>
      <c r="J44" s="7"/>
      <c r="K44" s="7"/>
      <c r="L44" s="7"/>
      <c r="M44" s="7"/>
      <c r="N44" s="7"/>
    </row>
    <row r="45" spans="1:7" ht="15">
      <c r="A45" s="40"/>
      <c r="B45" s="41">
        <v>3</v>
      </c>
      <c r="C45" s="40" t="s">
        <v>52</v>
      </c>
      <c r="D45" s="40" t="s">
        <v>45</v>
      </c>
      <c r="E45" s="40"/>
      <c r="F45" s="39" t="s">
        <v>249</v>
      </c>
      <c r="G45" s="7">
        <v>9</v>
      </c>
    </row>
    <row r="46" spans="1:7" ht="15">
      <c r="A46" s="40"/>
      <c r="B46" s="41">
        <v>3</v>
      </c>
      <c r="C46" s="40" t="s">
        <v>58</v>
      </c>
      <c r="D46" s="40" t="s">
        <v>16</v>
      </c>
      <c r="E46" s="40"/>
      <c r="F46" s="39" t="s">
        <v>250</v>
      </c>
      <c r="G46" s="7">
        <v>10</v>
      </c>
    </row>
    <row r="47" spans="1:7" ht="15">
      <c r="A47" s="40"/>
      <c r="B47" s="41">
        <v>3</v>
      </c>
      <c r="C47" s="40" t="s">
        <v>58</v>
      </c>
      <c r="D47" s="40" t="s">
        <v>45</v>
      </c>
      <c r="E47" s="40"/>
      <c r="F47" s="39" t="s">
        <v>251</v>
      </c>
      <c r="G47" s="7">
        <v>11</v>
      </c>
    </row>
    <row r="48" spans="1:7" ht="15">
      <c r="A48" s="40"/>
      <c r="B48" s="41">
        <v>3</v>
      </c>
      <c r="C48" s="40" t="s">
        <v>52</v>
      </c>
      <c r="D48" s="40" t="s">
        <v>18</v>
      </c>
      <c r="E48" s="40"/>
      <c r="F48" s="39" t="s">
        <v>252</v>
      </c>
      <c r="G48" s="7">
        <v>12</v>
      </c>
    </row>
    <row r="49" spans="1:7" ht="15">
      <c r="A49" s="40"/>
      <c r="B49" s="41">
        <v>3</v>
      </c>
      <c r="C49" s="40" t="s">
        <v>41</v>
      </c>
      <c r="D49" s="40" t="s">
        <v>45</v>
      </c>
      <c r="E49" s="40"/>
      <c r="F49" s="39" t="s">
        <v>253</v>
      </c>
      <c r="G49" s="7">
        <v>13</v>
      </c>
    </row>
    <row r="50" spans="1:7" ht="15">
      <c r="A50" s="40"/>
      <c r="B50" s="41">
        <v>3</v>
      </c>
      <c r="C50" s="40" t="s">
        <v>41</v>
      </c>
      <c r="D50" s="40" t="s">
        <v>45</v>
      </c>
      <c r="E50" s="40"/>
      <c r="F50" s="39" t="s">
        <v>254</v>
      </c>
      <c r="G50" s="7">
        <v>14</v>
      </c>
    </row>
    <row r="51" spans="1:7" ht="15">
      <c r="A51" s="40"/>
      <c r="B51" s="41">
        <v>3</v>
      </c>
      <c r="C51" s="40" t="s">
        <v>42</v>
      </c>
      <c r="D51" s="40" t="s">
        <v>45</v>
      </c>
      <c r="E51" s="40"/>
      <c r="F51" s="39" t="s">
        <v>255</v>
      </c>
      <c r="G51" s="7">
        <v>15</v>
      </c>
    </row>
  </sheetData>
  <mergeCells count="3">
    <mergeCell ref="O2:V2"/>
    <mergeCell ref="W2:AD2"/>
    <mergeCell ref="A1:F1"/>
  </mergeCells>
  <printOptions horizontalCentered="1" verticalCentered="1"/>
  <pageMargins left="0.75" right="0.75" top="0.5" bottom="0.5" header="0.5" footer="0.5"/>
  <pageSetup fitToHeight="1" fitToWidth="1" horizontalDpi="300" verticalDpi="300" orientation="landscape" scale="67" r:id="rId1"/>
  <headerFooter alignWithMargins="0">
    <oddHeader>&amp;R &amp;D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0"/>
  <sheetViews>
    <sheetView zoomScale="75" zoomScaleNormal="75" workbookViewId="0" topLeftCell="A1">
      <selection activeCell="A1" sqref="A1:F1"/>
    </sheetView>
  </sheetViews>
  <sheetFormatPr defaultColWidth="9.33203125" defaultRowHeight="12.75"/>
  <cols>
    <col min="1" max="1" width="5.16015625" style="1" customWidth="1"/>
    <col min="2" max="2" width="6.16015625" style="1" bestFit="1" customWidth="1"/>
    <col min="3" max="3" width="7.33203125" style="1" bestFit="1" customWidth="1"/>
    <col min="4" max="4" width="8" style="1" bestFit="1" customWidth="1"/>
    <col min="5" max="5" width="8.33203125" style="1" customWidth="1"/>
    <col min="6" max="6" width="21.66015625" style="2" customWidth="1"/>
    <col min="7" max="7" width="7.83203125" style="1" bestFit="1" customWidth="1"/>
    <col min="8" max="8" width="7" style="1" bestFit="1" customWidth="1"/>
    <col min="9" max="9" width="5.16015625" style="1" bestFit="1" customWidth="1"/>
    <col min="10" max="10" width="7.83203125" style="1" customWidth="1"/>
    <col min="11" max="11" width="10.33203125" style="1" customWidth="1"/>
    <col min="12" max="12" width="7.16015625" style="1" customWidth="1"/>
    <col min="13" max="13" width="7" style="1" customWidth="1"/>
    <col min="14" max="14" width="5.5" style="1" customWidth="1"/>
    <col min="15" max="15" width="7" style="1" customWidth="1"/>
    <col min="16" max="16" width="6.5" style="1" customWidth="1"/>
    <col min="17" max="17" width="4.83203125" style="1" customWidth="1"/>
    <col min="18" max="18" width="5" style="1" customWidth="1"/>
    <col min="19" max="19" width="9.16015625" style="1" customWidth="1"/>
    <col min="20" max="20" width="6.16015625" style="1" customWidth="1"/>
    <col min="21" max="21" width="5" style="1" customWidth="1"/>
    <col min="22" max="22" width="4.5" style="1" customWidth="1"/>
    <col min="23" max="24" width="8.33203125" style="1" bestFit="1" customWidth="1"/>
    <col min="25" max="25" width="3.16015625" style="1" bestFit="1" customWidth="1"/>
    <col min="26" max="26" width="3.33203125" style="1" bestFit="1" customWidth="1"/>
    <col min="27" max="27" width="6.16015625" style="1" bestFit="1" customWidth="1"/>
    <col min="28" max="28" width="4.5" style="1" bestFit="1" customWidth="1"/>
    <col min="29" max="29" width="3.66015625" style="1" bestFit="1" customWidth="1"/>
    <col min="30" max="30" width="3.83203125" style="1" bestFit="1" customWidth="1"/>
    <col min="31" max="16384" width="8.83203125" style="1" customWidth="1"/>
  </cols>
  <sheetData>
    <row r="1" spans="1:6" ht="31.5" thickBot="1">
      <c r="A1" s="61" t="s">
        <v>46</v>
      </c>
      <c r="B1" s="62"/>
      <c r="C1" s="62"/>
      <c r="D1" s="62"/>
      <c r="E1" s="62"/>
      <c r="F1" s="63"/>
    </row>
    <row r="2" spans="15:30" ht="12.75" customHeight="1">
      <c r="O2" s="60" t="s">
        <v>12</v>
      </c>
      <c r="P2" s="60"/>
      <c r="Q2" s="60"/>
      <c r="R2" s="60"/>
      <c r="S2" s="60"/>
      <c r="T2" s="60"/>
      <c r="U2" s="60"/>
      <c r="V2" s="60"/>
      <c r="W2" s="60" t="s">
        <v>13</v>
      </c>
      <c r="X2" s="60"/>
      <c r="Y2" s="60"/>
      <c r="Z2" s="60"/>
      <c r="AA2" s="60"/>
      <c r="AB2" s="60"/>
      <c r="AC2" s="60"/>
      <c r="AD2" s="60"/>
    </row>
    <row r="3" spans="1:30" s="3" customFormat="1" ht="14.25">
      <c r="A3" s="8" t="s">
        <v>0</v>
      </c>
      <c r="B3" s="8" t="s">
        <v>30</v>
      </c>
      <c r="C3" s="8" t="s">
        <v>38</v>
      </c>
      <c r="D3" s="8" t="s">
        <v>1</v>
      </c>
      <c r="E3" s="8" t="s">
        <v>2</v>
      </c>
      <c r="F3" s="9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3" t="s">
        <v>4</v>
      </c>
      <c r="P3" s="3" t="s">
        <v>5</v>
      </c>
      <c r="Q3" s="3" t="s">
        <v>6</v>
      </c>
      <c r="R3" s="3" t="s">
        <v>7</v>
      </c>
      <c r="S3" s="3" t="s">
        <v>8</v>
      </c>
      <c r="T3" s="3" t="s">
        <v>9</v>
      </c>
      <c r="U3" s="3" t="s">
        <v>10</v>
      </c>
      <c r="V3" s="3" t="s">
        <v>11</v>
      </c>
      <c r="W3" s="3" t="s">
        <v>4</v>
      </c>
      <c r="X3" s="3" t="s">
        <v>5</v>
      </c>
      <c r="Y3" s="3" t="s">
        <v>6</v>
      </c>
      <c r="Z3" s="3" t="s">
        <v>7</v>
      </c>
      <c r="AA3" s="3" t="s">
        <v>8</v>
      </c>
      <c r="AB3" s="3" t="s">
        <v>9</v>
      </c>
      <c r="AC3" s="3" t="s">
        <v>10</v>
      </c>
      <c r="AD3" s="3" t="s">
        <v>11</v>
      </c>
    </row>
    <row r="4" spans="1:30" s="36" customFormat="1" ht="15">
      <c r="A4" s="40">
        <v>5</v>
      </c>
      <c r="B4" s="41">
        <v>3</v>
      </c>
      <c r="C4" s="40" t="s">
        <v>39</v>
      </c>
      <c r="D4" s="40" t="s">
        <v>14</v>
      </c>
      <c r="E4" s="40"/>
      <c r="F4" s="39" t="s">
        <v>256</v>
      </c>
      <c r="G4" s="11">
        <f>J4/H4</f>
        <v>0.19642857142857142</v>
      </c>
      <c r="H4" s="7">
        <f aca="true" t="shared" si="0" ref="H4:L17">P4-X4</f>
        <v>56</v>
      </c>
      <c r="I4" s="7">
        <f t="shared" si="0"/>
        <v>5</v>
      </c>
      <c r="J4" s="7">
        <f t="shared" si="0"/>
        <v>11</v>
      </c>
      <c r="K4" s="7">
        <f t="shared" si="0"/>
        <v>1</v>
      </c>
      <c r="L4" s="7">
        <f t="shared" si="0"/>
        <v>5</v>
      </c>
      <c r="M4" s="7">
        <f>I4+L4-K4</f>
        <v>9</v>
      </c>
      <c r="N4" s="7">
        <f aca="true" t="shared" si="1" ref="N4:N17">V4-AD4</f>
        <v>0</v>
      </c>
      <c r="O4" s="4">
        <f aca="true" t="shared" si="2" ref="O4:O17">R4/P4</f>
        <v>0.19642857142857142</v>
      </c>
      <c r="P4" s="1">
        <v>56</v>
      </c>
      <c r="Q4" s="1">
        <v>5</v>
      </c>
      <c r="R4" s="1">
        <v>11</v>
      </c>
      <c r="S4" s="1">
        <v>1</v>
      </c>
      <c r="T4" s="1">
        <v>5</v>
      </c>
      <c r="U4" s="1">
        <f aca="true" t="shared" si="3" ref="U4:U17">Q4+T4-S4</f>
        <v>9</v>
      </c>
      <c r="V4" s="1">
        <v>0</v>
      </c>
      <c r="W4" s="4" t="e">
        <f aca="true" t="shared" si="4" ref="W4:W17">Z4/X4</f>
        <v>#DIV/0!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f aca="true" t="shared" si="5" ref="AC4:AC17">Y4+AB4-AA4</f>
        <v>0</v>
      </c>
      <c r="AD4" s="1">
        <v>0</v>
      </c>
    </row>
    <row r="5" spans="1:30" ht="15">
      <c r="A5" s="40">
        <v>6</v>
      </c>
      <c r="B5" s="41">
        <v>3</v>
      </c>
      <c r="C5" s="40" t="s">
        <v>41</v>
      </c>
      <c r="D5" s="40" t="s">
        <v>14</v>
      </c>
      <c r="E5" s="40"/>
      <c r="F5" s="39" t="s">
        <v>257</v>
      </c>
      <c r="G5" s="11">
        <f aca="true" t="shared" si="6" ref="G5:G18">J5/H5</f>
        <v>0.24324324324324326</v>
      </c>
      <c r="H5" s="7">
        <f t="shared" si="0"/>
        <v>74</v>
      </c>
      <c r="I5" s="7">
        <f t="shared" si="0"/>
        <v>3</v>
      </c>
      <c r="J5" s="7">
        <f t="shared" si="0"/>
        <v>18</v>
      </c>
      <c r="K5" s="7">
        <f t="shared" si="0"/>
        <v>0</v>
      </c>
      <c r="L5" s="7">
        <f t="shared" si="0"/>
        <v>3</v>
      </c>
      <c r="M5" s="7">
        <f aca="true" t="shared" si="7" ref="M5:M16">I5+L5-K5</f>
        <v>6</v>
      </c>
      <c r="N5" s="7">
        <f t="shared" si="1"/>
        <v>0</v>
      </c>
      <c r="O5" s="4">
        <f t="shared" si="2"/>
        <v>0.24324324324324326</v>
      </c>
      <c r="P5" s="1">
        <v>74</v>
      </c>
      <c r="Q5" s="1">
        <v>3</v>
      </c>
      <c r="R5" s="1">
        <v>18</v>
      </c>
      <c r="S5" s="1">
        <v>0</v>
      </c>
      <c r="T5" s="1">
        <v>3</v>
      </c>
      <c r="U5" s="1">
        <f t="shared" si="3"/>
        <v>6</v>
      </c>
      <c r="V5" s="1">
        <v>0</v>
      </c>
      <c r="W5" s="4" t="e">
        <f t="shared" si="4"/>
        <v>#DIV/0!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f t="shared" si="5"/>
        <v>0</v>
      </c>
      <c r="AD5" s="1">
        <v>0</v>
      </c>
    </row>
    <row r="6" spans="1:30" ht="15">
      <c r="A6" s="40">
        <v>13</v>
      </c>
      <c r="B6" s="41">
        <v>2</v>
      </c>
      <c r="C6" s="40" t="s">
        <v>44</v>
      </c>
      <c r="D6" s="40" t="s">
        <v>15</v>
      </c>
      <c r="E6" s="40"/>
      <c r="F6" s="39" t="s">
        <v>258</v>
      </c>
      <c r="G6" s="11">
        <f t="shared" si="6"/>
        <v>0.37142857142857144</v>
      </c>
      <c r="H6" s="7">
        <f t="shared" si="0"/>
        <v>70</v>
      </c>
      <c r="I6" s="7">
        <f t="shared" si="0"/>
        <v>12</v>
      </c>
      <c r="J6" s="7">
        <f t="shared" si="0"/>
        <v>26</v>
      </c>
      <c r="K6" s="7">
        <f t="shared" si="0"/>
        <v>3</v>
      </c>
      <c r="L6" s="7">
        <f t="shared" si="0"/>
        <v>15</v>
      </c>
      <c r="M6" s="7">
        <f t="shared" si="7"/>
        <v>24</v>
      </c>
      <c r="N6" s="7">
        <f t="shared" si="1"/>
        <v>0</v>
      </c>
      <c r="O6" s="4">
        <f t="shared" si="2"/>
        <v>0.37142857142857144</v>
      </c>
      <c r="P6" s="1">
        <v>70</v>
      </c>
      <c r="Q6" s="1">
        <v>12</v>
      </c>
      <c r="R6" s="1">
        <v>26</v>
      </c>
      <c r="S6" s="1">
        <v>3</v>
      </c>
      <c r="T6" s="1">
        <v>15</v>
      </c>
      <c r="U6" s="1">
        <f t="shared" si="3"/>
        <v>24</v>
      </c>
      <c r="V6" s="1">
        <v>0</v>
      </c>
      <c r="W6" s="4" t="e">
        <f t="shared" si="4"/>
        <v>#DIV/0!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f t="shared" si="5"/>
        <v>0</v>
      </c>
      <c r="AD6" s="1">
        <v>0</v>
      </c>
    </row>
    <row r="7" spans="1:30" ht="15">
      <c r="A7" s="40">
        <v>21</v>
      </c>
      <c r="B7" s="41">
        <v>3</v>
      </c>
      <c r="C7" s="40" t="s">
        <v>64</v>
      </c>
      <c r="D7" s="40" t="s">
        <v>17</v>
      </c>
      <c r="E7" s="40"/>
      <c r="F7" s="39" t="s">
        <v>259</v>
      </c>
      <c r="G7" s="11">
        <f t="shared" si="6"/>
        <v>0.25333333333333335</v>
      </c>
      <c r="H7" s="7">
        <f t="shared" si="0"/>
        <v>75</v>
      </c>
      <c r="I7" s="7">
        <f t="shared" si="0"/>
        <v>11</v>
      </c>
      <c r="J7" s="7">
        <f t="shared" si="0"/>
        <v>19</v>
      </c>
      <c r="K7" s="7">
        <f t="shared" si="0"/>
        <v>2</v>
      </c>
      <c r="L7" s="7">
        <f t="shared" si="0"/>
        <v>12</v>
      </c>
      <c r="M7" s="7">
        <f t="shared" si="7"/>
        <v>21</v>
      </c>
      <c r="N7" s="7">
        <f t="shared" si="1"/>
        <v>0</v>
      </c>
      <c r="O7" s="4">
        <f t="shared" si="2"/>
        <v>0.25333333333333335</v>
      </c>
      <c r="P7" s="1">
        <v>75</v>
      </c>
      <c r="Q7" s="1">
        <v>11</v>
      </c>
      <c r="R7" s="1">
        <v>19</v>
      </c>
      <c r="S7" s="1">
        <v>2</v>
      </c>
      <c r="T7" s="1">
        <v>12</v>
      </c>
      <c r="U7" s="1">
        <f t="shared" si="3"/>
        <v>21</v>
      </c>
      <c r="V7" s="1">
        <v>0</v>
      </c>
      <c r="W7" s="4" t="e">
        <f t="shared" si="4"/>
        <v>#DIV/0!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f t="shared" si="5"/>
        <v>0</v>
      </c>
      <c r="AD7" s="1">
        <v>0</v>
      </c>
    </row>
    <row r="8" spans="1:30" ht="15">
      <c r="A8" s="40">
        <v>21</v>
      </c>
      <c r="B8" s="41">
        <v>3</v>
      </c>
      <c r="C8" s="40" t="s">
        <v>51</v>
      </c>
      <c r="D8" s="40" t="s">
        <v>71</v>
      </c>
      <c r="E8" s="40" t="s">
        <v>15</v>
      </c>
      <c r="F8" s="39" t="s">
        <v>260</v>
      </c>
      <c r="G8" s="11">
        <f t="shared" si="6"/>
        <v>0.18461538461538463</v>
      </c>
      <c r="H8" s="7">
        <f t="shared" si="0"/>
        <v>65</v>
      </c>
      <c r="I8" s="7">
        <f t="shared" si="0"/>
        <v>3</v>
      </c>
      <c r="J8" s="7">
        <f t="shared" si="0"/>
        <v>12</v>
      </c>
      <c r="K8" s="7">
        <f t="shared" si="0"/>
        <v>1</v>
      </c>
      <c r="L8" s="7">
        <f t="shared" si="0"/>
        <v>3</v>
      </c>
      <c r="M8" s="7">
        <f t="shared" si="7"/>
        <v>5</v>
      </c>
      <c r="N8" s="7">
        <f t="shared" si="1"/>
        <v>1</v>
      </c>
      <c r="O8" s="4">
        <f t="shared" si="2"/>
        <v>0.18461538461538463</v>
      </c>
      <c r="P8" s="1">
        <v>65</v>
      </c>
      <c r="Q8" s="1">
        <v>3</v>
      </c>
      <c r="R8" s="1">
        <v>12</v>
      </c>
      <c r="S8" s="1">
        <v>1</v>
      </c>
      <c r="T8" s="1">
        <v>3</v>
      </c>
      <c r="U8" s="1">
        <f t="shared" si="3"/>
        <v>5</v>
      </c>
      <c r="V8" s="1">
        <v>1</v>
      </c>
      <c r="W8" s="4" t="e">
        <f t="shared" si="4"/>
        <v>#DIV/0!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f t="shared" si="5"/>
        <v>0</v>
      </c>
      <c r="AD8" s="1">
        <v>0</v>
      </c>
    </row>
    <row r="9" spans="1:30" ht="15">
      <c r="A9" s="40">
        <v>8</v>
      </c>
      <c r="B9" s="41">
        <v>3</v>
      </c>
      <c r="C9" s="40" t="s">
        <v>40</v>
      </c>
      <c r="D9" s="40" t="s">
        <v>16</v>
      </c>
      <c r="E9" s="40"/>
      <c r="F9" s="39" t="s">
        <v>261</v>
      </c>
      <c r="G9" s="11">
        <f>J9/H9</f>
        <v>0.27586206896551724</v>
      </c>
      <c r="H9" s="7">
        <f t="shared" si="0"/>
        <v>58</v>
      </c>
      <c r="I9" s="7">
        <f t="shared" si="0"/>
        <v>7</v>
      </c>
      <c r="J9" s="7">
        <f t="shared" si="0"/>
        <v>16</v>
      </c>
      <c r="K9" s="7">
        <f t="shared" si="0"/>
        <v>0</v>
      </c>
      <c r="L9" s="7">
        <f t="shared" si="0"/>
        <v>3</v>
      </c>
      <c r="M9" s="7">
        <f>I9+L9-K9</f>
        <v>10</v>
      </c>
      <c r="N9" s="7">
        <f t="shared" si="1"/>
        <v>2</v>
      </c>
      <c r="O9" s="4">
        <f t="shared" si="2"/>
        <v>0.27586206896551724</v>
      </c>
      <c r="P9" s="1">
        <v>58</v>
      </c>
      <c r="Q9" s="1">
        <v>7</v>
      </c>
      <c r="R9" s="1">
        <v>16</v>
      </c>
      <c r="S9" s="1">
        <v>0</v>
      </c>
      <c r="T9" s="1">
        <v>3</v>
      </c>
      <c r="U9" s="1">
        <f t="shared" si="3"/>
        <v>10</v>
      </c>
      <c r="V9" s="1">
        <v>2</v>
      </c>
      <c r="W9" s="4" t="e">
        <f t="shared" si="4"/>
        <v>#DIV/0!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f t="shared" si="5"/>
        <v>0</v>
      </c>
      <c r="AD9" s="1">
        <v>0</v>
      </c>
    </row>
    <row r="10" spans="1:30" ht="15">
      <c r="A10" s="40">
        <v>9</v>
      </c>
      <c r="B10" s="41">
        <v>3</v>
      </c>
      <c r="C10" s="40" t="s">
        <v>58</v>
      </c>
      <c r="D10" s="40" t="s">
        <v>18</v>
      </c>
      <c r="E10" s="40"/>
      <c r="F10" s="39" t="s">
        <v>262</v>
      </c>
      <c r="G10" s="11">
        <f>J10/H10</f>
        <v>0.21739130434782608</v>
      </c>
      <c r="H10" s="7">
        <f t="shared" si="0"/>
        <v>69</v>
      </c>
      <c r="I10" s="7">
        <f t="shared" si="0"/>
        <v>9</v>
      </c>
      <c r="J10" s="7">
        <f t="shared" si="0"/>
        <v>15</v>
      </c>
      <c r="K10" s="7">
        <f t="shared" si="0"/>
        <v>1</v>
      </c>
      <c r="L10" s="7">
        <f t="shared" si="0"/>
        <v>9</v>
      </c>
      <c r="M10" s="7">
        <f>I10+L10-K10</f>
        <v>17</v>
      </c>
      <c r="N10" s="7">
        <f t="shared" si="1"/>
        <v>0</v>
      </c>
      <c r="O10" s="4">
        <f t="shared" si="2"/>
        <v>0.21739130434782608</v>
      </c>
      <c r="P10" s="1">
        <v>69</v>
      </c>
      <c r="Q10" s="1">
        <v>9</v>
      </c>
      <c r="R10" s="1">
        <v>15</v>
      </c>
      <c r="S10" s="1">
        <v>1</v>
      </c>
      <c r="T10" s="1">
        <v>9</v>
      </c>
      <c r="U10" s="1">
        <f t="shared" si="3"/>
        <v>17</v>
      </c>
      <c r="V10" s="1">
        <v>0</v>
      </c>
      <c r="W10" s="4" t="e">
        <f t="shared" si="4"/>
        <v>#DIV/0!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f t="shared" si="5"/>
        <v>0</v>
      </c>
      <c r="AD10" s="1">
        <v>0</v>
      </c>
    </row>
    <row r="11" spans="1:30" ht="15">
      <c r="A11" s="40">
        <v>10</v>
      </c>
      <c r="B11" s="41">
        <v>3</v>
      </c>
      <c r="C11" s="40" t="s">
        <v>64</v>
      </c>
      <c r="D11" s="40" t="s">
        <v>73</v>
      </c>
      <c r="E11" s="40" t="s">
        <v>16</v>
      </c>
      <c r="F11" s="39" t="s">
        <v>263</v>
      </c>
      <c r="G11" s="11">
        <f t="shared" si="6"/>
        <v>0.203125</v>
      </c>
      <c r="H11" s="7">
        <f t="shared" si="0"/>
        <v>64</v>
      </c>
      <c r="I11" s="7">
        <f t="shared" si="0"/>
        <v>8</v>
      </c>
      <c r="J11" s="7">
        <f t="shared" si="0"/>
        <v>13</v>
      </c>
      <c r="K11" s="7">
        <f t="shared" si="0"/>
        <v>1</v>
      </c>
      <c r="L11" s="7">
        <f t="shared" si="0"/>
        <v>4</v>
      </c>
      <c r="M11" s="7">
        <f t="shared" si="7"/>
        <v>11</v>
      </c>
      <c r="N11" s="7">
        <f t="shared" si="1"/>
        <v>3</v>
      </c>
      <c r="O11" s="4">
        <f t="shared" si="2"/>
        <v>0.203125</v>
      </c>
      <c r="P11" s="1">
        <v>64</v>
      </c>
      <c r="Q11" s="1">
        <v>8</v>
      </c>
      <c r="R11" s="1">
        <v>13</v>
      </c>
      <c r="S11" s="1">
        <v>1</v>
      </c>
      <c r="T11" s="1">
        <v>4</v>
      </c>
      <c r="U11" s="1">
        <f t="shared" si="3"/>
        <v>11</v>
      </c>
      <c r="V11" s="1">
        <v>3</v>
      </c>
      <c r="W11" s="4" t="e">
        <f t="shared" si="4"/>
        <v>#DIV/0!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f t="shared" si="5"/>
        <v>0</v>
      </c>
      <c r="AD11" s="1">
        <v>0</v>
      </c>
    </row>
    <row r="12" spans="1:30" ht="15">
      <c r="A12" s="40">
        <v>19</v>
      </c>
      <c r="B12" s="41">
        <v>2</v>
      </c>
      <c r="C12" s="40" t="s">
        <v>64</v>
      </c>
      <c r="D12" s="40" t="s">
        <v>19</v>
      </c>
      <c r="E12" s="40"/>
      <c r="F12" s="39" t="s">
        <v>264</v>
      </c>
      <c r="G12" s="11">
        <f t="shared" si="6"/>
        <v>0.21176470588235294</v>
      </c>
      <c r="H12" s="7">
        <f t="shared" si="0"/>
        <v>85</v>
      </c>
      <c r="I12" s="7">
        <f t="shared" si="0"/>
        <v>6</v>
      </c>
      <c r="J12" s="7">
        <f t="shared" si="0"/>
        <v>18</v>
      </c>
      <c r="K12" s="7">
        <f t="shared" si="0"/>
        <v>1</v>
      </c>
      <c r="L12" s="7">
        <f t="shared" si="0"/>
        <v>14</v>
      </c>
      <c r="M12" s="7">
        <f t="shared" si="7"/>
        <v>19</v>
      </c>
      <c r="N12" s="7">
        <f t="shared" si="1"/>
        <v>0</v>
      </c>
      <c r="O12" s="4">
        <f t="shared" si="2"/>
        <v>0.21176470588235294</v>
      </c>
      <c r="P12" s="1">
        <v>85</v>
      </c>
      <c r="Q12" s="1">
        <v>6</v>
      </c>
      <c r="R12" s="1">
        <v>18</v>
      </c>
      <c r="S12" s="1">
        <v>1</v>
      </c>
      <c r="T12" s="1">
        <v>14</v>
      </c>
      <c r="U12" s="1">
        <f t="shared" si="3"/>
        <v>19</v>
      </c>
      <c r="V12" s="1">
        <v>0</v>
      </c>
      <c r="W12" s="4" t="e">
        <f t="shared" si="4"/>
        <v>#DIV/0!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f t="shared" si="5"/>
        <v>0</v>
      </c>
      <c r="AD12" s="1">
        <v>0</v>
      </c>
    </row>
    <row r="13" spans="1:30" ht="15">
      <c r="A13" s="40">
        <v>10</v>
      </c>
      <c r="B13" s="41">
        <v>2</v>
      </c>
      <c r="C13" s="40" t="s">
        <v>64</v>
      </c>
      <c r="D13" s="40" t="s">
        <v>19</v>
      </c>
      <c r="E13" s="40"/>
      <c r="F13" s="39" t="s">
        <v>265</v>
      </c>
      <c r="G13" s="11">
        <f t="shared" si="6"/>
        <v>0.19672131147540983</v>
      </c>
      <c r="H13" s="7">
        <f t="shared" si="0"/>
        <v>61</v>
      </c>
      <c r="I13" s="7">
        <f t="shared" si="0"/>
        <v>8</v>
      </c>
      <c r="J13" s="7">
        <f t="shared" si="0"/>
        <v>12</v>
      </c>
      <c r="K13" s="7">
        <f t="shared" si="0"/>
        <v>2</v>
      </c>
      <c r="L13" s="7">
        <f t="shared" si="0"/>
        <v>3</v>
      </c>
      <c r="M13" s="7">
        <f t="shared" si="7"/>
        <v>9</v>
      </c>
      <c r="N13" s="7">
        <f t="shared" si="1"/>
        <v>1</v>
      </c>
      <c r="O13" s="4">
        <f t="shared" si="2"/>
        <v>0.19672131147540983</v>
      </c>
      <c r="P13" s="1">
        <v>61</v>
      </c>
      <c r="Q13" s="1">
        <v>8</v>
      </c>
      <c r="R13" s="1">
        <v>12</v>
      </c>
      <c r="S13" s="1">
        <v>2</v>
      </c>
      <c r="T13" s="1">
        <v>3</v>
      </c>
      <c r="U13" s="1">
        <f t="shared" si="3"/>
        <v>9</v>
      </c>
      <c r="V13" s="1">
        <v>1</v>
      </c>
      <c r="W13" s="4" t="e">
        <f t="shared" si="4"/>
        <v>#DIV/0!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f t="shared" si="5"/>
        <v>0</v>
      </c>
      <c r="AD13" s="1">
        <v>0</v>
      </c>
    </row>
    <row r="14" spans="1:30" ht="15">
      <c r="A14" s="40">
        <v>25</v>
      </c>
      <c r="B14" s="41">
        <v>3</v>
      </c>
      <c r="C14" s="40" t="s">
        <v>43</v>
      </c>
      <c r="D14" s="40" t="s">
        <v>19</v>
      </c>
      <c r="E14" s="40"/>
      <c r="F14" s="39" t="s">
        <v>266</v>
      </c>
      <c r="G14" s="11">
        <f t="shared" si="6"/>
        <v>0.23684210526315788</v>
      </c>
      <c r="H14" s="7">
        <f t="shared" si="0"/>
        <v>76</v>
      </c>
      <c r="I14" s="7">
        <f t="shared" si="0"/>
        <v>10</v>
      </c>
      <c r="J14" s="7">
        <f t="shared" si="0"/>
        <v>18</v>
      </c>
      <c r="K14" s="7">
        <f t="shared" si="0"/>
        <v>2</v>
      </c>
      <c r="L14" s="7">
        <f t="shared" si="0"/>
        <v>10</v>
      </c>
      <c r="M14" s="7">
        <f t="shared" si="7"/>
        <v>18</v>
      </c>
      <c r="N14" s="7">
        <f t="shared" si="1"/>
        <v>3</v>
      </c>
      <c r="O14" s="4">
        <f t="shared" si="2"/>
        <v>0.23684210526315788</v>
      </c>
      <c r="P14" s="1">
        <v>76</v>
      </c>
      <c r="Q14" s="1">
        <v>10</v>
      </c>
      <c r="R14" s="1">
        <v>18</v>
      </c>
      <c r="S14" s="1">
        <v>2</v>
      </c>
      <c r="T14" s="1">
        <v>10</v>
      </c>
      <c r="U14" s="1">
        <f t="shared" si="3"/>
        <v>18</v>
      </c>
      <c r="V14" s="1">
        <v>3</v>
      </c>
      <c r="W14" s="4" t="e">
        <f t="shared" si="4"/>
        <v>#DIV/0!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f t="shared" si="5"/>
        <v>0</v>
      </c>
      <c r="AD14" s="1">
        <v>0</v>
      </c>
    </row>
    <row r="15" spans="1:30" ht="15">
      <c r="A15" s="40">
        <v>14</v>
      </c>
      <c r="B15" s="41">
        <v>3</v>
      </c>
      <c r="C15" s="40" t="s">
        <v>41</v>
      </c>
      <c r="D15" s="40" t="s">
        <v>19</v>
      </c>
      <c r="E15" s="40"/>
      <c r="F15" s="39" t="s">
        <v>267</v>
      </c>
      <c r="G15" s="11">
        <f>J15/H15</f>
        <v>0.15384615384615385</v>
      </c>
      <c r="H15" s="7">
        <f t="shared" si="0"/>
        <v>78</v>
      </c>
      <c r="I15" s="7">
        <f t="shared" si="0"/>
        <v>6</v>
      </c>
      <c r="J15" s="7">
        <f t="shared" si="0"/>
        <v>12</v>
      </c>
      <c r="K15" s="7">
        <f t="shared" si="0"/>
        <v>2</v>
      </c>
      <c r="L15" s="7">
        <f t="shared" si="0"/>
        <v>9</v>
      </c>
      <c r="M15" s="7">
        <f>I15+L15-K15</f>
        <v>13</v>
      </c>
      <c r="N15" s="7">
        <f t="shared" si="1"/>
        <v>2</v>
      </c>
      <c r="O15" s="4">
        <f t="shared" si="2"/>
        <v>0.15384615384615385</v>
      </c>
      <c r="P15" s="1">
        <v>78</v>
      </c>
      <c r="Q15" s="1">
        <v>6</v>
      </c>
      <c r="R15" s="1">
        <v>12</v>
      </c>
      <c r="S15" s="1">
        <v>2</v>
      </c>
      <c r="T15" s="1">
        <v>9</v>
      </c>
      <c r="U15" s="1">
        <f t="shared" si="3"/>
        <v>13</v>
      </c>
      <c r="V15" s="1">
        <v>2</v>
      </c>
      <c r="W15" s="4" t="e">
        <f t="shared" si="4"/>
        <v>#DIV/0!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f t="shared" si="5"/>
        <v>0</v>
      </c>
      <c r="AD15" s="1">
        <v>0</v>
      </c>
    </row>
    <row r="16" spans="1:30" ht="15">
      <c r="A16" s="40">
        <v>10</v>
      </c>
      <c r="B16" s="41">
        <v>3</v>
      </c>
      <c r="C16" s="40" t="s">
        <v>52</v>
      </c>
      <c r="D16" s="40" t="s">
        <v>19</v>
      </c>
      <c r="E16" s="40"/>
      <c r="F16" s="39" t="s">
        <v>268</v>
      </c>
      <c r="G16" s="11">
        <f t="shared" si="6"/>
        <v>0.29411764705882354</v>
      </c>
      <c r="H16" s="7">
        <f t="shared" si="0"/>
        <v>68</v>
      </c>
      <c r="I16" s="7">
        <f t="shared" si="0"/>
        <v>10</v>
      </c>
      <c r="J16" s="7">
        <f t="shared" si="0"/>
        <v>20</v>
      </c>
      <c r="K16" s="7">
        <f t="shared" si="0"/>
        <v>0</v>
      </c>
      <c r="L16" s="7">
        <f t="shared" si="0"/>
        <v>11</v>
      </c>
      <c r="M16" s="7">
        <f t="shared" si="7"/>
        <v>21</v>
      </c>
      <c r="N16" s="7">
        <f t="shared" si="1"/>
        <v>1</v>
      </c>
      <c r="O16" s="4">
        <f t="shared" si="2"/>
        <v>0.29411764705882354</v>
      </c>
      <c r="P16" s="1">
        <v>68</v>
      </c>
      <c r="Q16" s="1">
        <v>10</v>
      </c>
      <c r="R16" s="1">
        <v>20</v>
      </c>
      <c r="S16" s="1">
        <v>0</v>
      </c>
      <c r="T16" s="1">
        <v>11</v>
      </c>
      <c r="U16" s="1">
        <f t="shared" si="3"/>
        <v>21</v>
      </c>
      <c r="V16" s="1">
        <v>1</v>
      </c>
      <c r="W16" s="4" t="e">
        <f t="shared" si="4"/>
        <v>#DIV/0!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f t="shared" si="5"/>
        <v>0</v>
      </c>
      <c r="AD16" s="1">
        <v>0</v>
      </c>
    </row>
    <row r="17" spans="1:30" ht="15.75" thickBot="1">
      <c r="A17" s="40">
        <v>3</v>
      </c>
      <c r="B17" s="41">
        <v>2</v>
      </c>
      <c r="C17" s="40" t="s">
        <v>58</v>
      </c>
      <c r="D17" s="40" t="s">
        <v>20</v>
      </c>
      <c r="E17" s="40"/>
      <c r="F17" s="39" t="s">
        <v>269</v>
      </c>
      <c r="G17" s="11">
        <f>J17/H17</f>
        <v>0.26373626373626374</v>
      </c>
      <c r="H17" s="7">
        <f t="shared" si="0"/>
        <v>91</v>
      </c>
      <c r="I17" s="7">
        <f t="shared" si="0"/>
        <v>16</v>
      </c>
      <c r="J17" s="7">
        <f t="shared" si="0"/>
        <v>24</v>
      </c>
      <c r="K17" s="7">
        <f t="shared" si="0"/>
        <v>4</v>
      </c>
      <c r="L17" s="7">
        <f t="shared" si="0"/>
        <v>11</v>
      </c>
      <c r="M17" s="7">
        <f>I17+L17-K17</f>
        <v>23</v>
      </c>
      <c r="N17" s="7">
        <f t="shared" si="1"/>
        <v>0</v>
      </c>
      <c r="O17" s="4">
        <f t="shared" si="2"/>
        <v>0.26373626373626374</v>
      </c>
      <c r="P17" s="1">
        <v>91</v>
      </c>
      <c r="Q17" s="1">
        <v>16</v>
      </c>
      <c r="R17" s="1">
        <v>24</v>
      </c>
      <c r="S17" s="1">
        <v>4</v>
      </c>
      <c r="T17" s="1">
        <v>11</v>
      </c>
      <c r="U17" s="1">
        <f t="shared" si="3"/>
        <v>23</v>
      </c>
      <c r="V17" s="1">
        <v>0</v>
      </c>
      <c r="W17" s="4" t="e">
        <f t="shared" si="4"/>
        <v>#DIV/0!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f t="shared" si="5"/>
        <v>0</v>
      </c>
      <c r="AD17" s="1">
        <v>0</v>
      </c>
    </row>
    <row r="18" spans="1:14" ht="15.75" thickBot="1">
      <c r="A18" s="7">
        <f>SUM(A4:A17)</f>
        <v>174</v>
      </c>
      <c r="B18" s="7"/>
      <c r="C18" s="7"/>
      <c r="D18" s="7"/>
      <c r="E18" s="7"/>
      <c r="F18" s="10"/>
      <c r="G18" s="14">
        <f t="shared" si="6"/>
        <v>0.23636363636363636</v>
      </c>
      <c r="H18" s="15">
        <f aca="true" t="shared" si="8" ref="H18:N18">SUM(H4:H17)</f>
        <v>990</v>
      </c>
      <c r="I18" s="15">
        <f t="shared" si="8"/>
        <v>114</v>
      </c>
      <c r="J18" s="15">
        <f t="shared" si="8"/>
        <v>234</v>
      </c>
      <c r="K18" s="15">
        <f t="shared" si="8"/>
        <v>20</v>
      </c>
      <c r="L18" s="15">
        <f t="shared" si="8"/>
        <v>112</v>
      </c>
      <c r="M18" s="15">
        <f t="shared" si="8"/>
        <v>206</v>
      </c>
      <c r="N18" s="16">
        <f t="shared" si="8"/>
        <v>13</v>
      </c>
    </row>
    <row r="19" spans="1:14" ht="15">
      <c r="A19" s="7"/>
      <c r="B19" s="7"/>
      <c r="C19" s="7"/>
      <c r="D19" s="7"/>
      <c r="E19" s="7"/>
      <c r="F19" s="10"/>
      <c r="G19" s="7"/>
      <c r="H19" s="7"/>
      <c r="I19" s="7"/>
      <c r="J19" s="7"/>
      <c r="K19" s="7"/>
      <c r="L19" s="7"/>
      <c r="M19" s="7"/>
      <c r="N19" s="7"/>
    </row>
    <row r="20" spans="1:30" s="3" customFormat="1" ht="14.25">
      <c r="A20" s="8" t="s">
        <v>0</v>
      </c>
      <c r="B20" s="8" t="s">
        <v>30</v>
      </c>
      <c r="C20" s="8" t="s">
        <v>38</v>
      </c>
      <c r="D20" s="8"/>
      <c r="E20" s="8"/>
      <c r="F20" s="9" t="s">
        <v>3</v>
      </c>
      <c r="G20" s="8" t="s">
        <v>21</v>
      </c>
      <c r="H20" s="8" t="s">
        <v>22</v>
      </c>
      <c r="I20" s="8" t="s">
        <v>23</v>
      </c>
      <c r="J20" s="8" t="s">
        <v>24</v>
      </c>
      <c r="K20" s="8" t="s">
        <v>25</v>
      </c>
      <c r="L20" s="8" t="s">
        <v>7</v>
      </c>
      <c r="M20" s="8" t="s">
        <v>26</v>
      </c>
      <c r="N20" s="8" t="s">
        <v>27</v>
      </c>
      <c r="O20" s="3" t="s">
        <v>21</v>
      </c>
      <c r="P20" s="3" t="s">
        <v>22</v>
      </c>
      <c r="Q20" s="3" t="s">
        <v>23</v>
      </c>
      <c r="R20" s="3" t="s">
        <v>24</v>
      </c>
      <c r="S20" s="3" t="s">
        <v>25</v>
      </c>
      <c r="T20" s="3" t="s">
        <v>7</v>
      </c>
      <c r="U20" s="3" t="s">
        <v>26</v>
      </c>
      <c r="V20" s="3" t="s">
        <v>27</v>
      </c>
      <c r="W20" s="3" t="s">
        <v>21</v>
      </c>
      <c r="X20" s="3" t="s">
        <v>22</v>
      </c>
      <c r="Y20" s="3" t="s">
        <v>23</v>
      </c>
      <c r="Z20" s="3" t="s">
        <v>24</v>
      </c>
      <c r="AA20" s="3" t="s">
        <v>25</v>
      </c>
      <c r="AB20" s="3" t="s">
        <v>7</v>
      </c>
      <c r="AC20" s="3" t="s">
        <v>26</v>
      </c>
      <c r="AD20" s="3" t="s">
        <v>27</v>
      </c>
    </row>
    <row r="21" spans="1:30" ht="15">
      <c r="A21" s="40">
        <v>2</v>
      </c>
      <c r="B21" s="41">
        <v>2</v>
      </c>
      <c r="C21" s="40" t="s">
        <v>39</v>
      </c>
      <c r="D21" s="40">
        <v>1</v>
      </c>
      <c r="E21" s="40"/>
      <c r="F21" s="39" t="s">
        <v>270</v>
      </c>
      <c r="G21" s="12">
        <f aca="true" t="shared" si="9" ref="G21:G30">M21/K21*9</f>
        <v>2.554054054054054</v>
      </c>
      <c r="H21" s="12">
        <f aca="true" t="shared" si="10" ref="H21:H30">(L21+N21)/K21</f>
        <v>1.0135135135135134</v>
      </c>
      <c r="I21" s="7">
        <f aca="true" t="shared" si="11" ref="I21:N29">Q21-Y21</f>
        <v>3</v>
      </c>
      <c r="J21" s="7">
        <f t="shared" si="11"/>
        <v>0</v>
      </c>
      <c r="K21" s="13">
        <f t="shared" si="11"/>
        <v>24.666666666666668</v>
      </c>
      <c r="L21" s="7">
        <f t="shared" si="11"/>
        <v>16</v>
      </c>
      <c r="M21" s="7">
        <f t="shared" si="11"/>
        <v>7</v>
      </c>
      <c r="N21" s="7">
        <f t="shared" si="11"/>
        <v>9</v>
      </c>
      <c r="O21" s="5">
        <f aca="true" t="shared" si="12" ref="O21:O28">U21/S21*9</f>
        <v>2.554054054054054</v>
      </c>
      <c r="P21" s="5">
        <f aca="true" t="shared" si="13" ref="P21:P28">(T21+V21)/S21</f>
        <v>1.0135135135135134</v>
      </c>
      <c r="Q21" s="1">
        <v>3</v>
      </c>
      <c r="R21" s="1">
        <v>0</v>
      </c>
      <c r="S21" s="34">
        <v>24.666666666666668</v>
      </c>
      <c r="T21" s="1">
        <v>16</v>
      </c>
      <c r="U21" s="1">
        <v>7</v>
      </c>
      <c r="V21" s="1">
        <v>9</v>
      </c>
      <c r="W21" s="5" t="e">
        <f aca="true" t="shared" si="14" ref="W21:W28">AC21/AA21*9</f>
        <v>#DIV/0!</v>
      </c>
      <c r="X21" s="5" t="e">
        <f aca="true" t="shared" si="15" ref="X21:X28">(AB21+AD21)/AA21</f>
        <v>#DIV/0!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</row>
    <row r="22" spans="1:30" ht="15">
      <c r="A22" s="40">
        <v>19</v>
      </c>
      <c r="B22" s="41">
        <v>2</v>
      </c>
      <c r="C22" s="40" t="s">
        <v>64</v>
      </c>
      <c r="D22" s="40">
        <v>2</v>
      </c>
      <c r="E22" s="40"/>
      <c r="F22" s="39" t="s">
        <v>271</v>
      </c>
      <c r="G22" s="12">
        <f t="shared" si="9"/>
        <v>1.0384615384615385</v>
      </c>
      <c r="H22" s="12">
        <f t="shared" si="10"/>
        <v>0.46153846153846156</v>
      </c>
      <c r="I22" s="7">
        <f t="shared" si="11"/>
        <v>0</v>
      </c>
      <c r="J22" s="7">
        <f t="shared" si="11"/>
        <v>6</v>
      </c>
      <c r="K22" s="13">
        <f t="shared" si="11"/>
        <v>8.666666666666666</v>
      </c>
      <c r="L22" s="7">
        <f t="shared" si="11"/>
        <v>4</v>
      </c>
      <c r="M22" s="7">
        <f t="shared" si="11"/>
        <v>1</v>
      </c>
      <c r="N22" s="7">
        <f t="shared" si="11"/>
        <v>0</v>
      </c>
      <c r="O22" s="5">
        <f t="shared" si="12"/>
        <v>1.0384615384615385</v>
      </c>
      <c r="P22" s="5">
        <f t="shared" si="13"/>
        <v>0.46153846153846156</v>
      </c>
      <c r="Q22" s="1">
        <v>0</v>
      </c>
      <c r="R22" s="1">
        <v>6</v>
      </c>
      <c r="S22" s="34">
        <v>8.666666666666666</v>
      </c>
      <c r="T22" s="1">
        <v>4</v>
      </c>
      <c r="U22" s="1">
        <v>1</v>
      </c>
      <c r="V22" s="1">
        <v>0</v>
      </c>
      <c r="W22" s="5" t="e">
        <f t="shared" si="14"/>
        <v>#DIV/0!</v>
      </c>
      <c r="X22" s="5" t="e">
        <f t="shared" si="15"/>
        <v>#DIV/0!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</row>
    <row r="23" spans="1:30" ht="15">
      <c r="A23" s="40">
        <v>17</v>
      </c>
      <c r="B23" s="41">
        <v>3</v>
      </c>
      <c r="C23" s="40" t="s">
        <v>43</v>
      </c>
      <c r="D23" s="40">
        <v>3</v>
      </c>
      <c r="E23" s="40"/>
      <c r="F23" s="39" t="s">
        <v>272</v>
      </c>
      <c r="G23" s="12">
        <f t="shared" si="9"/>
        <v>3.0681818181818183</v>
      </c>
      <c r="H23" s="12">
        <f t="shared" si="10"/>
        <v>1.3977272727272727</v>
      </c>
      <c r="I23" s="7">
        <f t="shared" si="11"/>
        <v>3</v>
      </c>
      <c r="J23" s="7">
        <f t="shared" si="11"/>
        <v>0</v>
      </c>
      <c r="K23" s="13">
        <f t="shared" si="11"/>
        <v>29.333333333333332</v>
      </c>
      <c r="L23" s="7">
        <f t="shared" si="11"/>
        <v>30</v>
      </c>
      <c r="M23" s="7">
        <f t="shared" si="11"/>
        <v>10</v>
      </c>
      <c r="N23" s="7">
        <f t="shared" si="11"/>
        <v>11</v>
      </c>
      <c r="O23" s="5">
        <f t="shared" si="12"/>
        <v>3.0681818181818183</v>
      </c>
      <c r="P23" s="5">
        <f t="shared" si="13"/>
        <v>1.3977272727272727</v>
      </c>
      <c r="Q23" s="1">
        <v>3</v>
      </c>
      <c r="R23" s="1">
        <v>0</v>
      </c>
      <c r="S23" s="34">
        <v>29.333333333333332</v>
      </c>
      <c r="T23" s="1">
        <v>30</v>
      </c>
      <c r="U23" s="1">
        <v>10</v>
      </c>
      <c r="V23" s="1">
        <v>11</v>
      </c>
      <c r="W23" s="5" t="e">
        <f t="shared" si="14"/>
        <v>#DIV/0!</v>
      </c>
      <c r="X23" s="5" t="e">
        <f t="shared" si="15"/>
        <v>#DIV/0!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</row>
    <row r="24" spans="1:30" ht="15">
      <c r="A24" s="40">
        <v>19</v>
      </c>
      <c r="B24" s="41">
        <v>3</v>
      </c>
      <c r="C24" s="40" t="s">
        <v>64</v>
      </c>
      <c r="D24" s="40">
        <v>4</v>
      </c>
      <c r="E24" s="40"/>
      <c r="F24" s="39" t="s">
        <v>273</v>
      </c>
      <c r="G24" s="12">
        <f t="shared" si="9"/>
        <v>6.279069767441861</v>
      </c>
      <c r="H24" s="12">
        <f t="shared" si="10"/>
        <v>1.4651162790697674</v>
      </c>
      <c r="I24" s="7">
        <f t="shared" si="11"/>
        <v>1</v>
      </c>
      <c r="J24" s="7">
        <f t="shared" si="11"/>
        <v>0</v>
      </c>
      <c r="K24" s="13">
        <f t="shared" si="11"/>
        <v>28.666666666666668</v>
      </c>
      <c r="L24" s="7">
        <f t="shared" si="11"/>
        <v>33</v>
      </c>
      <c r="M24" s="7">
        <f t="shared" si="11"/>
        <v>20</v>
      </c>
      <c r="N24" s="7">
        <f t="shared" si="11"/>
        <v>9</v>
      </c>
      <c r="O24" s="5">
        <f t="shared" si="12"/>
        <v>6.279069767441861</v>
      </c>
      <c r="P24" s="5">
        <f t="shared" si="13"/>
        <v>1.4651162790697674</v>
      </c>
      <c r="Q24" s="1">
        <v>1</v>
      </c>
      <c r="R24" s="1">
        <v>0</v>
      </c>
      <c r="S24" s="34">
        <v>28.666666666666668</v>
      </c>
      <c r="T24" s="1">
        <v>33</v>
      </c>
      <c r="U24" s="1">
        <v>20</v>
      </c>
      <c r="V24" s="1">
        <v>9</v>
      </c>
      <c r="W24" s="5" t="e">
        <f t="shared" si="14"/>
        <v>#DIV/0!</v>
      </c>
      <c r="X24" s="5" t="e">
        <f t="shared" si="15"/>
        <v>#DIV/0!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</row>
    <row r="25" spans="1:30" ht="15">
      <c r="A25" s="40">
        <v>19</v>
      </c>
      <c r="B25" s="41">
        <v>3</v>
      </c>
      <c r="C25" s="40" t="s">
        <v>39</v>
      </c>
      <c r="D25" s="40">
        <v>5</v>
      </c>
      <c r="E25" s="40"/>
      <c r="F25" s="39" t="s">
        <v>274</v>
      </c>
      <c r="G25" s="12">
        <f t="shared" si="9"/>
        <v>7.305882352941176</v>
      </c>
      <c r="H25" s="12">
        <f t="shared" si="10"/>
        <v>1.6235294117647059</v>
      </c>
      <c r="I25" s="7">
        <f t="shared" si="11"/>
        <v>0</v>
      </c>
      <c r="J25" s="7">
        <f t="shared" si="11"/>
        <v>0</v>
      </c>
      <c r="K25" s="13">
        <f t="shared" si="11"/>
        <v>28.333333333333332</v>
      </c>
      <c r="L25" s="7">
        <f t="shared" si="11"/>
        <v>37</v>
      </c>
      <c r="M25" s="7">
        <f t="shared" si="11"/>
        <v>23</v>
      </c>
      <c r="N25" s="7">
        <f t="shared" si="11"/>
        <v>9</v>
      </c>
      <c r="O25" s="5">
        <f t="shared" si="12"/>
        <v>7.305882352941176</v>
      </c>
      <c r="P25" s="5">
        <f t="shared" si="13"/>
        <v>1.6235294117647059</v>
      </c>
      <c r="Q25" s="1">
        <v>0</v>
      </c>
      <c r="R25" s="1">
        <v>0</v>
      </c>
      <c r="S25" s="34">
        <v>28.333333333333332</v>
      </c>
      <c r="T25" s="1">
        <v>37</v>
      </c>
      <c r="U25" s="1">
        <v>23</v>
      </c>
      <c r="V25" s="1">
        <v>9</v>
      </c>
      <c r="W25" s="5" t="e">
        <f t="shared" si="14"/>
        <v>#DIV/0!</v>
      </c>
      <c r="X25" s="5" t="e">
        <f t="shared" si="15"/>
        <v>#DIV/0!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</row>
    <row r="26" spans="1:30" ht="15">
      <c r="A26" s="40">
        <v>1</v>
      </c>
      <c r="B26" s="41">
        <v>3</v>
      </c>
      <c r="C26" s="40" t="s">
        <v>44</v>
      </c>
      <c r="D26" s="40">
        <v>6</v>
      </c>
      <c r="E26" s="40"/>
      <c r="F26" s="39" t="s">
        <v>275</v>
      </c>
      <c r="G26" s="12">
        <f t="shared" si="9"/>
        <v>0.5510204081632654</v>
      </c>
      <c r="H26" s="12">
        <f t="shared" si="10"/>
        <v>1.1020408163265307</v>
      </c>
      <c r="I26" s="7">
        <f t="shared" si="11"/>
        <v>1</v>
      </c>
      <c r="J26" s="7">
        <f t="shared" si="11"/>
        <v>0</v>
      </c>
      <c r="K26" s="13">
        <f t="shared" si="11"/>
        <v>16.333333333333332</v>
      </c>
      <c r="L26" s="7">
        <f t="shared" si="11"/>
        <v>13</v>
      </c>
      <c r="M26" s="7">
        <f t="shared" si="11"/>
        <v>1</v>
      </c>
      <c r="N26" s="7">
        <f t="shared" si="11"/>
        <v>5</v>
      </c>
      <c r="O26" s="5">
        <f t="shared" si="12"/>
        <v>0.5510204081632654</v>
      </c>
      <c r="P26" s="5">
        <f t="shared" si="13"/>
        <v>1.1020408163265307</v>
      </c>
      <c r="Q26" s="1">
        <v>1</v>
      </c>
      <c r="R26" s="1">
        <v>0</v>
      </c>
      <c r="S26" s="34">
        <v>16.333333333333332</v>
      </c>
      <c r="T26" s="1">
        <v>13</v>
      </c>
      <c r="U26" s="1">
        <v>1</v>
      </c>
      <c r="V26" s="1">
        <v>5</v>
      </c>
      <c r="W26" s="5" t="e">
        <f t="shared" si="14"/>
        <v>#DIV/0!</v>
      </c>
      <c r="X26" s="5" t="e">
        <f t="shared" si="15"/>
        <v>#DIV/0!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</row>
    <row r="27" spans="1:30" ht="15">
      <c r="A27" s="40">
        <v>1</v>
      </c>
      <c r="B27" s="41">
        <v>3</v>
      </c>
      <c r="C27" s="40" t="s">
        <v>42</v>
      </c>
      <c r="D27" s="40">
        <v>7</v>
      </c>
      <c r="E27" s="40"/>
      <c r="F27" s="39" t="s">
        <v>276</v>
      </c>
      <c r="G27" s="12">
        <f t="shared" si="9"/>
        <v>8.217391304347826</v>
      </c>
      <c r="H27" s="12">
        <f t="shared" si="10"/>
        <v>2.0217391304347827</v>
      </c>
      <c r="I27" s="7">
        <f t="shared" si="11"/>
        <v>1</v>
      </c>
      <c r="J27" s="7">
        <f t="shared" si="11"/>
        <v>0</v>
      </c>
      <c r="K27" s="13">
        <f t="shared" si="11"/>
        <v>15.333333333333334</v>
      </c>
      <c r="L27" s="7">
        <f t="shared" si="11"/>
        <v>25</v>
      </c>
      <c r="M27" s="7">
        <f t="shared" si="11"/>
        <v>14</v>
      </c>
      <c r="N27" s="7">
        <f t="shared" si="11"/>
        <v>6</v>
      </c>
      <c r="O27" s="5">
        <f t="shared" si="12"/>
        <v>8.217391304347826</v>
      </c>
      <c r="P27" s="5">
        <f t="shared" si="13"/>
        <v>2.0217391304347827</v>
      </c>
      <c r="Q27" s="1">
        <v>1</v>
      </c>
      <c r="R27" s="1">
        <v>0</v>
      </c>
      <c r="S27" s="34">
        <v>15.333333333333334</v>
      </c>
      <c r="T27" s="1">
        <v>25</v>
      </c>
      <c r="U27" s="1">
        <v>14</v>
      </c>
      <c r="V27" s="1">
        <v>6</v>
      </c>
      <c r="W27" s="5" t="e">
        <f t="shared" si="14"/>
        <v>#DIV/0!</v>
      </c>
      <c r="X27" s="5" t="e">
        <f t="shared" si="15"/>
        <v>#DIV/0!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</row>
    <row r="28" spans="1:30" ht="15">
      <c r="A28" s="40">
        <v>1</v>
      </c>
      <c r="B28" s="41">
        <v>3</v>
      </c>
      <c r="C28" s="40" t="s">
        <v>64</v>
      </c>
      <c r="D28" s="40">
        <v>8</v>
      </c>
      <c r="E28" s="40"/>
      <c r="F28" s="39" t="s">
        <v>277</v>
      </c>
      <c r="G28" s="12">
        <f t="shared" si="9"/>
        <v>4.354838709677419</v>
      </c>
      <c r="H28" s="12">
        <f t="shared" si="10"/>
        <v>1.3548387096774193</v>
      </c>
      <c r="I28" s="7">
        <f t="shared" si="11"/>
        <v>0</v>
      </c>
      <c r="J28" s="7">
        <f t="shared" si="11"/>
        <v>0</v>
      </c>
      <c r="K28" s="13">
        <f t="shared" si="11"/>
        <v>10.333333333333334</v>
      </c>
      <c r="L28" s="7">
        <f t="shared" si="11"/>
        <v>5</v>
      </c>
      <c r="M28" s="7">
        <f t="shared" si="11"/>
        <v>5</v>
      </c>
      <c r="N28" s="7">
        <f t="shared" si="11"/>
        <v>9</v>
      </c>
      <c r="O28" s="5">
        <f t="shared" si="12"/>
        <v>4.354838709677419</v>
      </c>
      <c r="P28" s="5">
        <f t="shared" si="13"/>
        <v>1.3548387096774193</v>
      </c>
      <c r="Q28" s="1">
        <v>0</v>
      </c>
      <c r="R28" s="1">
        <v>0</v>
      </c>
      <c r="S28" s="34">
        <v>10.333333333333334</v>
      </c>
      <c r="T28" s="1">
        <v>5</v>
      </c>
      <c r="U28" s="1">
        <v>5</v>
      </c>
      <c r="V28" s="1">
        <v>9</v>
      </c>
      <c r="W28" s="5" t="e">
        <f t="shared" si="14"/>
        <v>#DIV/0!</v>
      </c>
      <c r="X28" s="5" t="e">
        <f t="shared" si="15"/>
        <v>#DIV/0!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</row>
    <row r="29" spans="1:30" ht="15.75" thickBot="1">
      <c r="A29" s="40">
        <v>1</v>
      </c>
      <c r="B29" s="41">
        <v>3</v>
      </c>
      <c r="C29" s="40" t="s">
        <v>39</v>
      </c>
      <c r="D29" s="40">
        <v>9</v>
      </c>
      <c r="E29" s="40"/>
      <c r="F29" s="39" t="s">
        <v>278</v>
      </c>
      <c r="G29" s="12">
        <f t="shared" si="9"/>
        <v>3.8571428571428577</v>
      </c>
      <c r="H29" s="12">
        <f t="shared" si="10"/>
        <v>1.4571428571428573</v>
      </c>
      <c r="I29" s="7">
        <f t="shared" si="11"/>
        <v>0</v>
      </c>
      <c r="J29" s="7">
        <f t="shared" si="11"/>
        <v>0</v>
      </c>
      <c r="K29" s="13">
        <f t="shared" si="11"/>
        <v>11.666666666666666</v>
      </c>
      <c r="L29" s="7">
        <f t="shared" si="11"/>
        <v>14</v>
      </c>
      <c r="M29" s="7">
        <f t="shared" si="11"/>
        <v>5</v>
      </c>
      <c r="N29" s="7">
        <f t="shared" si="11"/>
        <v>3</v>
      </c>
      <c r="O29" s="5">
        <f>U29/S29*9</f>
        <v>3.8571428571428577</v>
      </c>
      <c r="P29" s="5">
        <f>(T29+V29)/S29</f>
        <v>1.4571428571428573</v>
      </c>
      <c r="Q29" s="1">
        <v>0</v>
      </c>
      <c r="R29" s="1">
        <v>0</v>
      </c>
      <c r="S29" s="34">
        <v>11.666666666666666</v>
      </c>
      <c r="T29" s="1">
        <v>14</v>
      </c>
      <c r="U29" s="1">
        <v>5</v>
      </c>
      <c r="V29" s="1">
        <v>3</v>
      </c>
      <c r="W29" s="5" t="e">
        <f>AC29/AA29*9</f>
        <v>#DIV/0!</v>
      </c>
      <c r="X29" s="5" t="e">
        <f>(AB29+AD29)/AA29</f>
        <v>#DIV/0!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</row>
    <row r="30" spans="1:14" ht="15.75" thickBot="1">
      <c r="A30" s="7">
        <f>SUM(A21:A29)</f>
        <v>80</v>
      </c>
      <c r="B30" s="7"/>
      <c r="C30" s="7"/>
      <c r="D30" s="7"/>
      <c r="E30" s="7"/>
      <c r="F30" s="10"/>
      <c r="G30" s="17">
        <f t="shared" si="9"/>
        <v>4.465384615384615</v>
      </c>
      <c r="H30" s="18">
        <f t="shared" si="10"/>
        <v>1.373076923076923</v>
      </c>
      <c r="I30" s="15">
        <f aca="true" t="shared" si="16" ref="I30:N30">SUM(I21:I29)</f>
        <v>9</v>
      </c>
      <c r="J30" s="15">
        <f t="shared" si="16"/>
        <v>6</v>
      </c>
      <c r="K30" s="19">
        <f t="shared" si="16"/>
        <v>173.33333333333334</v>
      </c>
      <c r="L30" s="15">
        <f t="shared" si="16"/>
        <v>177</v>
      </c>
      <c r="M30" s="15">
        <f t="shared" si="16"/>
        <v>86</v>
      </c>
      <c r="N30" s="16">
        <f t="shared" si="16"/>
        <v>61</v>
      </c>
    </row>
    <row r="31" spans="1:14" ht="15">
      <c r="A31" s="7">
        <f>A18+A30</f>
        <v>254</v>
      </c>
      <c r="B31" s="7"/>
      <c r="C31" s="7"/>
      <c r="D31" s="7"/>
      <c r="E31" s="7"/>
      <c r="F31" s="10"/>
      <c r="G31" s="7"/>
      <c r="H31" s="7"/>
      <c r="I31" s="7"/>
      <c r="J31" s="7"/>
      <c r="K31" s="7"/>
      <c r="L31" s="7"/>
      <c r="M31" s="7"/>
      <c r="N31" s="7"/>
    </row>
    <row r="32" spans="1:14" ht="15">
      <c r="A32" s="7"/>
      <c r="B32" s="7"/>
      <c r="C32" s="7"/>
      <c r="D32" s="7"/>
      <c r="E32" s="7"/>
      <c r="F32" s="9" t="s">
        <v>28</v>
      </c>
      <c r="G32" s="7"/>
      <c r="H32" s="7"/>
      <c r="I32" s="7"/>
      <c r="J32" s="7"/>
      <c r="K32" s="7"/>
      <c r="L32" s="7"/>
      <c r="M32" s="7"/>
      <c r="N32" s="7"/>
    </row>
    <row r="33" spans="2:6" s="7" customFormat="1" ht="15">
      <c r="B33" s="37"/>
      <c r="F33" s="10"/>
    </row>
    <row r="34" spans="1:14" ht="15">
      <c r="A34" s="7"/>
      <c r="B34" s="7"/>
      <c r="C34" s="7"/>
      <c r="D34" s="7"/>
      <c r="E34" s="7"/>
      <c r="F34" s="10"/>
      <c r="G34" s="7"/>
      <c r="H34" s="7"/>
      <c r="I34" s="7"/>
      <c r="J34" s="7"/>
      <c r="K34" s="7"/>
      <c r="L34" s="7"/>
      <c r="M34" s="7"/>
      <c r="N34" s="7"/>
    </row>
    <row r="35" spans="1:14" ht="15">
      <c r="A35" s="8" t="s">
        <v>0</v>
      </c>
      <c r="B35" s="8" t="s">
        <v>30</v>
      </c>
      <c r="C35" s="8" t="s">
        <v>38</v>
      </c>
      <c r="D35" s="8" t="s">
        <v>1</v>
      </c>
      <c r="E35" s="7"/>
      <c r="F35" s="9" t="s">
        <v>29</v>
      </c>
      <c r="G35" s="7"/>
      <c r="H35" s="7"/>
      <c r="I35" s="7"/>
      <c r="J35" s="7"/>
      <c r="K35" s="7"/>
      <c r="L35" s="7"/>
      <c r="M35" s="7"/>
      <c r="N35" s="7"/>
    </row>
    <row r="36" spans="1:14" ht="15">
      <c r="A36" s="40"/>
      <c r="B36" s="41">
        <v>3</v>
      </c>
      <c r="C36" s="40" t="s">
        <v>41</v>
      </c>
      <c r="D36" s="40" t="s">
        <v>45</v>
      </c>
      <c r="F36" s="39" t="s">
        <v>279</v>
      </c>
      <c r="G36" s="7">
        <v>1</v>
      </c>
      <c r="N36" s="7"/>
    </row>
    <row r="37" spans="1:14" ht="15">
      <c r="A37" s="40"/>
      <c r="B37" s="41">
        <v>3</v>
      </c>
      <c r="C37" s="40" t="s">
        <v>64</v>
      </c>
      <c r="D37" s="40" t="s">
        <v>280</v>
      </c>
      <c r="F37" s="39" t="s">
        <v>281</v>
      </c>
      <c r="G37" s="7">
        <v>2</v>
      </c>
      <c r="H37" s="7"/>
      <c r="I37" s="7"/>
      <c r="J37" s="7"/>
      <c r="K37" s="7"/>
      <c r="L37" s="7"/>
      <c r="M37" s="7"/>
      <c r="N37" s="7"/>
    </row>
    <row r="38" spans="1:14" ht="15">
      <c r="A38" s="40"/>
      <c r="B38" s="41">
        <v>3</v>
      </c>
      <c r="C38" s="40" t="s">
        <v>64</v>
      </c>
      <c r="D38" s="40" t="s">
        <v>14</v>
      </c>
      <c r="F38" s="39" t="s">
        <v>282</v>
      </c>
      <c r="G38" s="7">
        <v>3</v>
      </c>
      <c r="H38" s="7"/>
      <c r="I38" s="7"/>
      <c r="J38" s="7"/>
      <c r="K38" s="7"/>
      <c r="L38" s="7"/>
      <c r="M38" s="7"/>
      <c r="N38" s="7"/>
    </row>
    <row r="39" spans="1:14" ht="15">
      <c r="A39" s="40"/>
      <c r="B39" s="41">
        <v>3</v>
      </c>
      <c r="C39" s="40" t="s">
        <v>51</v>
      </c>
      <c r="D39" s="40" t="s">
        <v>45</v>
      </c>
      <c r="F39" s="39" t="s">
        <v>283</v>
      </c>
      <c r="G39" s="7">
        <v>4</v>
      </c>
      <c r="H39" s="7"/>
      <c r="I39" s="7"/>
      <c r="J39" s="7"/>
      <c r="K39" s="7"/>
      <c r="L39" s="7"/>
      <c r="M39" s="7"/>
      <c r="N39" s="7"/>
    </row>
    <row r="40" spans="1:14" ht="15">
      <c r="A40" s="40"/>
      <c r="B40" s="41">
        <v>3</v>
      </c>
      <c r="C40" s="40" t="s">
        <v>52</v>
      </c>
      <c r="D40" s="40" t="s">
        <v>19</v>
      </c>
      <c r="F40" s="39" t="s">
        <v>284</v>
      </c>
      <c r="G40" s="7">
        <v>5</v>
      </c>
      <c r="H40" s="7"/>
      <c r="I40" s="7"/>
      <c r="J40" s="7"/>
      <c r="K40" s="7"/>
      <c r="L40" s="7"/>
      <c r="M40" s="7"/>
      <c r="N40" s="7"/>
    </row>
    <row r="41" spans="1:14" ht="15">
      <c r="A41" s="40"/>
      <c r="B41" s="41">
        <v>3</v>
      </c>
      <c r="C41" s="40" t="s">
        <v>44</v>
      </c>
      <c r="D41" s="40" t="s">
        <v>45</v>
      </c>
      <c r="F41" s="39" t="s">
        <v>285</v>
      </c>
      <c r="G41" s="7">
        <v>6</v>
      </c>
      <c r="H41" s="7"/>
      <c r="I41" s="7"/>
      <c r="J41" s="7"/>
      <c r="K41" s="7"/>
      <c r="L41" s="7"/>
      <c r="M41" s="7"/>
      <c r="N41" s="7"/>
    </row>
    <row r="42" spans="1:14" ht="15">
      <c r="A42" s="40"/>
      <c r="B42" s="41">
        <v>3</v>
      </c>
      <c r="C42" s="40" t="s">
        <v>64</v>
      </c>
      <c r="D42" s="40" t="s">
        <v>45</v>
      </c>
      <c r="F42" s="39" t="s">
        <v>286</v>
      </c>
      <c r="G42" s="7">
        <v>7</v>
      </c>
      <c r="H42" s="7"/>
      <c r="I42" s="7"/>
      <c r="J42" s="7"/>
      <c r="K42" s="7"/>
      <c r="L42" s="7"/>
      <c r="M42" s="7"/>
      <c r="N42" s="7"/>
    </row>
    <row r="43" spans="1:14" ht="15">
      <c r="A43" s="40"/>
      <c r="B43" s="41">
        <v>3</v>
      </c>
      <c r="C43" s="40" t="s">
        <v>39</v>
      </c>
      <c r="D43" s="40" t="s">
        <v>45</v>
      </c>
      <c r="F43" s="39" t="s">
        <v>287</v>
      </c>
      <c r="G43" s="7">
        <v>8</v>
      </c>
      <c r="H43" s="7"/>
      <c r="I43" s="7"/>
      <c r="J43" s="7"/>
      <c r="K43" s="7"/>
      <c r="L43" s="7"/>
      <c r="M43" s="7"/>
      <c r="N43" s="7"/>
    </row>
    <row r="44" spans="1:7" ht="15">
      <c r="A44" s="40"/>
      <c r="B44" s="41">
        <v>3</v>
      </c>
      <c r="C44" s="40" t="s">
        <v>41</v>
      </c>
      <c r="D44" s="40" t="s">
        <v>45</v>
      </c>
      <c r="F44" s="39" t="s">
        <v>288</v>
      </c>
      <c r="G44" s="7">
        <v>9</v>
      </c>
    </row>
    <row r="45" spans="1:7" ht="15">
      <c r="A45" s="40"/>
      <c r="B45" s="41">
        <v>3</v>
      </c>
      <c r="C45" s="40" t="s">
        <v>44</v>
      </c>
      <c r="D45" s="40" t="s">
        <v>14</v>
      </c>
      <c r="F45" s="39" t="s">
        <v>289</v>
      </c>
      <c r="G45" s="7">
        <v>10</v>
      </c>
    </row>
    <row r="46" spans="1:7" ht="15">
      <c r="A46" s="40"/>
      <c r="B46" s="41">
        <v>3</v>
      </c>
      <c r="C46" s="40" t="s">
        <v>41</v>
      </c>
      <c r="D46" s="40" t="s">
        <v>14</v>
      </c>
      <c r="F46" s="39" t="s">
        <v>290</v>
      </c>
      <c r="G46" s="7">
        <v>11</v>
      </c>
    </row>
    <row r="47" spans="1:7" ht="15">
      <c r="A47" s="40"/>
      <c r="B47" s="41">
        <v>3</v>
      </c>
      <c r="C47" s="40" t="s">
        <v>41</v>
      </c>
      <c r="D47" s="40" t="s">
        <v>16</v>
      </c>
      <c r="F47" s="39" t="s">
        <v>291</v>
      </c>
      <c r="G47" s="7">
        <v>12</v>
      </c>
    </row>
    <row r="48" spans="1:7" ht="15">
      <c r="A48" s="40"/>
      <c r="B48" s="41">
        <v>3</v>
      </c>
      <c r="C48" s="40" t="s">
        <v>44</v>
      </c>
      <c r="D48" s="40" t="s">
        <v>19</v>
      </c>
      <c r="F48" s="39" t="s">
        <v>292</v>
      </c>
      <c r="G48" s="7">
        <v>13</v>
      </c>
    </row>
    <row r="49" spans="1:7" ht="15">
      <c r="A49" s="40"/>
      <c r="B49" s="41">
        <v>3</v>
      </c>
      <c r="C49" s="40" t="s">
        <v>43</v>
      </c>
      <c r="D49" s="40" t="s">
        <v>45</v>
      </c>
      <c r="F49" s="39" t="s">
        <v>293</v>
      </c>
      <c r="G49" s="7">
        <v>14</v>
      </c>
    </row>
    <row r="50" spans="1:7" ht="15">
      <c r="A50" s="40"/>
      <c r="B50" s="41">
        <v>3</v>
      </c>
      <c r="C50" s="40" t="s">
        <v>42</v>
      </c>
      <c r="D50" s="40" t="s">
        <v>17</v>
      </c>
      <c r="F50" s="39" t="s">
        <v>294</v>
      </c>
      <c r="G50" s="7">
        <v>15</v>
      </c>
    </row>
  </sheetData>
  <mergeCells count="3">
    <mergeCell ref="O2:V2"/>
    <mergeCell ref="W2:AD2"/>
    <mergeCell ref="A1:F1"/>
  </mergeCells>
  <printOptions horizontalCentered="1" verticalCentered="1"/>
  <pageMargins left="0.75" right="0.75" top="0.5" bottom="0.5" header="0.5" footer="0.5"/>
  <pageSetup fitToHeight="1" fitToWidth="1" horizontalDpi="300" verticalDpi="300" orientation="landscape" scale="67" r:id="rId1"/>
  <headerFooter alignWithMargins="0">
    <oddHeader>&amp;R &amp;D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0"/>
  <sheetViews>
    <sheetView zoomScale="75" zoomScaleNormal="75" workbookViewId="0" topLeftCell="A1">
      <selection activeCell="A1" sqref="A1:F1"/>
    </sheetView>
  </sheetViews>
  <sheetFormatPr defaultColWidth="9.33203125" defaultRowHeight="12.75"/>
  <cols>
    <col min="1" max="1" width="5.16015625" style="1" customWidth="1"/>
    <col min="2" max="2" width="6.16015625" style="1" bestFit="1" customWidth="1"/>
    <col min="3" max="3" width="7.33203125" style="1" bestFit="1" customWidth="1"/>
    <col min="4" max="4" width="8" style="1" bestFit="1" customWidth="1"/>
    <col min="5" max="5" width="7.66015625" style="1" customWidth="1"/>
    <col min="6" max="6" width="21" style="2" bestFit="1" customWidth="1"/>
    <col min="7" max="7" width="7.83203125" style="1" bestFit="1" customWidth="1"/>
    <col min="8" max="8" width="7" style="1" bestFit="1" customWidth="1"/>
    <col min="9" max="9" width="5.16015625" style="1" bestFit="1" customWidth="1"/>
    <col min="10" max="10" width="7.83203125" style="1" customWidth="1"/>
    <col min="11" max="11" width="10.33203125" style="1" customWidth="1"/>
    <col min="12" max="12" width="7.16015625" style="1" customWidth="1"/>
    <col min="13" max="13" width="7" style="1" customWidth="1"/>
    <col min="14" max="14" width="5.5" style="1" customWidth="1"/>
    <col min="15" max="15" width="7" style="1" customWidth="1"/>
    <col min="16" max="16" width="6.5" style="1" customWidth="1"/>
    <col min="17" max="17" width="4.83203125" style="1" customWidth="1"/>
    <col min="18" max="18" width="5" style="1" customWidth="1"/>
    <col min="19" max="19" width="9.16015625" style="1" customWidth="1"/>
    <col min="20" max="20" width="6.16015625" style="1" customWidth="1"/>
    <col min="21" max="21" width="5" style="1" customWidth="1"/>
    <col min="22" max="22" width="4.5" style="1" customWidth="1"/>
    <col min="23" max="24" width="8.33203125" style="1" bestFit="1" customWidth="1"/>
    <col min="25" max="25" width="3.16015625" style="1" bestFit="1" customWidth="1"/>
    <col min="26" max="26" width="3.33203125" style="1" bestFit="1" customWidth="1"/>
    <col min="27" max="27" width="6.16015625" style="1" bestFit="1" customWidth="1"/>
    <col min="28" max="28" width="4.5" style="1" bestFit="1" customWidth="1"/>
    <col min="29" max="29" width="3.66015625" style="1" bestFit="1" customWidth="1"/>
    <col min="30" max="30" width="3.83203125" style="1" bestFit="1" customWidth="1"/>
    <col min="31" max="16384" width="8.83203125" style="1" customWidth="1"/>
  </cols>
  <sheetData>
    <row r="1" spans="1:6" ht="31.5" thickBot="1">
      <c r="A1" s="61" t="s">
        <v>48</v>
      </c>
      <c r="B1" s="62"/>
      <c r="C1" s="62"/>
      <c r="D1" s="62"/>
      <c r="E1" s="62"/>
      <c r="F1" s="63"/>
    </row>
    <row r="2" spans="15:30" ht="12.75" customHeight="1">
      <c r="O2" s="60" t="s">
        <v>12</v>
      </c>
      <c r="P2" s="60"/>
      <c r="Q2" s="60"/>
      <c r="R2" s="60"/>
      <c r="S2" s="60"/>
      <c r="T2" s="60"/>
      <c r="U2" s="60"/>
      <c r="V2" s="60"/>
      <c r="W2" s="60" t="s">
        <v>13</v>
      </c>
      <c r="X2" s="60"/>
      <c r="Y2" s="60"/>
      <c r="Z2" s="60"/>
      <c r="AA2" s="60"/>
      <c r="AB2" s="60"/>
      <c r="AC2" s="60"/>
      <c r="AD2" s="60"/>
    </row>
    <row r="3" spans="1:30" s="3" customFormat="1" ht="14.25">
      <c r="A3" s="8" t="s">
        <v>0</v>
      </c>
      <c r="B3" s="8" t="s">
        <v>30</v>
      </c>
      <c r="C3" s="8" t="s">
        <v>38</v>
      </c>
      <c r="D3" s="8" t="s">
        <v>1</v>
      </c>
      <c r="E3" s="8" t="s">
        <v>2</v>
      </c>
      <c r="F3" s="9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3" t="s">
        <v>4</v>
      </c>
      <c r="P3" s="3" t="s">
        <v>5</v>
      </c>
      <c r="Q3" s="3" t="s">
        <v>6</v>
      </c>
      <c r="R3" s="3" t="s">
        <v>7</v>
      </c>
      <c r="S3" s="3" t="s">
        <v>8</v>
      </c>
      <c r="T3" s="3" t="s">
        <v>9</v>
      </c>
      <c r="U3" s="3" t="s">
        <v>10</v>
      </c>
      <c r="V3" s="3" t="s">
        <v>11</v>
      </c>
      <c r="W3" s="3" t="s">
        <v>4</v>
      </c>
      <c r="X3" s="3" t="s">
        <v>5</v>
      </c>
      <c r="Y3" s="3" t="s">
        <v>6</v>
      </c>
      <c r="Z3" s="3" t="s">
        <v>7</v>
      </c>
      <c r="AA3" s="3" t="s">
        <v>8</v>
      </c>
      <c r="AB3" s="3" t="s">
        <v>9</v>
      </c>
      <c r="AC3" s="3" t="s">
        <v>10</v>
      </c>
      <c r="AD3" s="3" t="s">
        <v>11</v>
      </c>
    </row>
    <row r="4" spans="1:30" s="36" customFormat="1" ht="15">
      <c r="A4" s="40">
        <v>4</v>
      </c>
      <c r="B4" s="41">
        <v>3</v>
      </c>
      <c r="C4" s="40" t="s">
        <v>43</v>
      </c>
      <c r="D4" s="40" t="s">
        <v>14</v>
      </c>
      <c r="E4" s="40"/>
      <c r="F4" s="39" t="s">
        <v>295</v>
      </c>
      <c r="G4" s="11">
        <f>J4/H4</f>
        <v>0.2765957446808511</v>
      </c>
      <c r="H4" s="7">
        <f aca="true" t="shared" si="0" ref="H4:L17">P4-X4</f>
        <v>47</v>
      </c>
      <c r="I4" s="7">
        <f t="shared" si="0"/>
        <v>9</v>
      </c>
      <c r="J4" s="7">
        <f t="shared" si="0"/>
        <v>13</v>
      </c>
      <c r="K4" s="7">
        <f t="shared" si="0"/>
        <v>1</v>
      </c>
      <c r="L4" s="7">
        <f t="shared" si="0"/>
        <v>7</v>
      </c>
      <c r="M4" s="7">
        <f>I4+L4-K4</f>
        <v>15</v>
      </c>
      <c r="N4" s="7">
        <f aca="true" t="shared" si="1" ref="N4:N17">V4-AD4</f>
        <v>0</v>
      </c>
      <c r="O4" s="4">
        <f aca="true" t="shared" si="2" ref="O4:O17">R4/P4</f>
        <v>0.2765957446808511</v>
      </c>
      <c r="P4" s="1">
        <v>47</v>
      </c>
      <c r="Q4" s="1">
        <v>9</v>
      </c>
      <c r="R4" s="1">
        <v>13</v>
      </c>
      <c r="S4" s="1">
        <v>1</v>
      </c>
      <c r="T4" s="1">
        <v>7</v>
      </c>
      <c r="U4" s="1">
        <f aca="true" t="shared" si="3" ref="U4:U17">Q4+T4-S4</f>
        <v>15</v>
      </c>
      <c r="V4" s="1">
        <v>0</v>
      </c>
      <c r="W4" s="4" t="e">
        <f aca="true" t="shared" si="4" ref="W4:W17">Z4/X4</f>
        <v>#DIV/0!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f aca="true" t="shared" si="5" ref="AC4:AC17">Y4+AB4-AA4</f>
        <v>0</v>
      </c>
      <c r="AD4" s="1">
        <v>0</v>
      </c>
    </row>
    <row r="5" spans="1:30" ht="15">
      <c r="A5" s="40">
        <v>1</v>
      </c>
      <c r="B5" s="41">
        <v>3</v>
      </c>
      <c r="C5" s="40" t="s">
        <v>51</v>
      </c>
      <c r="D5" s="40" t="s">
        <v>14</v>
      </c>
      <c r="E5" s="40"/>
      <c r="F5" s="39" t="s">
        <v>296</v>
      </c>
      <c r="G5" s="11">
        <f aca="true" t="shared" si="6" ref="G5:G18">J5/H5</f>
        <v>0.12727272727272726</v>
      </c>
      <c r="H5" s="7">
        <f t="shared" si="0"/>
        <v>55</v>
      </c>
      <c r="I5" s="7">
        <f t="shared" si="0"/>
        <v>3</v>
      </c>
      <c r="J5" s="7">
        <f t="shared" si="0"/>
        <v>7</v>
      </c>
      <c r="K5" s="7">
        <f t="shared" si="0"/>
        <v>0</v>
      </c>
      <c r="L5" s="7">
        <f t="shared" si="0"/>
        <v>1</v>
      </c>
      <c r="M5" s="7">
        <f aca="true" t="shared" si="7" ref="M5:M16">I5+L5-K5</f>
        <v>4</v>
      </c>
      <c r="N5" s="7">
        <f t="shared" si="1"/>
        <v>0</v>
      </c>
      <c r="O5" s="4">
        <f t="shared" si="2"/>
        <v>0.12727272727272726</v>
      </c>
      <c r="P5" s="1">
        <v>55</v>
      </c>
      <c r="Q5" s="1">
        <v>3</v>
      </c>
      <c r="R5" s="1">
        <v>7</v>
      </c>
      <c r="S5" s="1">
        <v>0</v>
      </c>
      <c r="T5" s="1">
        <v>1</v>
      </c>
      <c r="U5" s="1">
        <f t="shared" si="3"/>
        <v>4</v>
      </c>
      <c r="V5" s="1">
        <v>0</v>
      </c>
      <c r="W5" s="4" t="e">
        <f t="shared" si="4"/>
        <v>#DIV/0!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f t="shared" si="5"/>
        <v>0</v>
      </c>
      <c r="AD5" s="1">
        <v>0</v>
      </c>
    </row>
    <row r="6" spans="1:30" ht="15">
      <c r="A6" s="40">
        <v>2</v>
      </c>
      <c r="B6" s="41">
        <v>3</v>
      </c>
      <c r="C6" s="40" t="s">
        <v>43</v>
      </c>
      <c r="D6" s="40" t="s">
        <v>15</v>
      </c>
      <c r="E6" s="40"/>
      <c r="F6" s="39" t="s">
        <v>297</v>
      </c>
      <c r="G6" s="11">
        <f t="shared" si="6"/>
        <v>0.07692307692307693</v>
      </c>
      <c r="H6" s="7">
        <f t="shared" si="0"/>
        <v>13</v>
      </c>
      <c r="I6" s="7">
        <f t="shared" si="0"/>
        <v>1</v>
      </c>
      <c r="J6" s="7">
        <f t="shared" si="0"/>
        <v>1</v>
      </c>
      <c r="K6" s="7">
        <f t="shared" si="0"/>
        <v>0</v>
      </c>
      <c r="L6" s="7">
        <f t="shared" si="0"/>
        <v>0</v>
      </c>
      <c r="M6" s="7">
        <f t="shared" si="7"/>
        <v>1</v>
      </c>
      <c r="N6" s="7">
        <f t="shared" si="1"/>
        <v>0</v>
      </c>
      <c r="O6" s="4">
        <f t="shared" si="2"/>
        <v>0.07692307692307693</v>
      </c>
      <c r="P6" s="1">
        <v>13</v>
      </c>
      <c r="Q6" s="1">
        <v>1</v>
      </c>
      <c r="R6" s="1">
        <v>1</v>
      </c>
      <c r="S6" s="1">
        <v>0</v>
      </c>
      <c r="T6" s="1">
        <v>0</v>
      </c>
      <c r="U6" s="1">
        <f t="shared" si="3"/>
        <v>1</v>
      </c>
      <c r="V6" s="1">
        <v>0</v>
      </c>
      <c r="W6" s="4" t="e">
        <f t="shared" si="4"/>
        <v>#DIV/0!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f t="shared" si="5"/>
        <v>0</v>
      </c>
      <c r="AD6" s="1">
        <v>0</v>
      </c>
    </row>
    <row r="7" spans="1:30" ht="15">
      <c r="A7" s="40">
        <v>6</v>
      </c>
      <c r="B7" s="41">
        <v>2</v>
      </c>
      <c r="C7" s="40" t="s">
        <v>44</v>
      </c>
      <c r="D7" s="40" t="s">
        <v>17</v>
      </c>
      <c r="E7" s="40" t="s">
        <v>15</v>
      </c>
      <c r="F7" s="39" t="s">
        <v>298</v>
      </c>
      <c r="G7" s="11">
        <f t="shared" si="6"/>
        <v>0.23170731707317074</v>
      </c>
      <c r="H7" s="7">
        <f t="shared" si="0"/>
        <v>82</v>
      </c>
      <c r="I7" s="7">
        <f t="shared" si="0"/>
        <v>10</v>
      </c>
      <c r="J7" s="7">
        <f t="shared" si="0"/>
        <v>19</v>
      </c>
      <c r="K7" s="7">
        <f t="shared" si="0"/>
        <v>3</v>
      </c>
      <c r="L7" s="7">
        <f t="shared" si="0"/>
        <v>9</v>
      </c>
      <c r="M7" s="7">
        <f t="shared" si="7"/>
        <v>16</v>
      </c>
      <c r="N7" s="7">
        <f t="shared" si="1"/>
        <v>0</v>
      </c>
      <c r="O7" s="4">
        <f t="shared" si="2"/>
        <v>0.23170731707317074</v>
      </c>
      <c r="P7" s="1">
        <v>82</v>
      </c>
      <c r="Q7" s="1">
        <v>10</v>
      </c>
      <c r="R7" s="1">
        <v>19</v>
      </c>
      <c r="S7" s="1">
        <v>3</v>
      </c>
      <c r="T7" s="1">
        <v>9</v>
      </c>
      <c r="U7" s="1">
        <f t="shared" si="3"/>
        <v>16</v>
      </c>
      <c r="V7" s="1">
        <v>0</v>
      </c>
      <c r="W7" s="4" t="e">
        <f t="shared" si="4"/>
        <v>#DIV/0!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f t="shared" si="5"/>
        <v>0</v>
      </c>
      <c r="AD7" s="1">
        <v>0</v>
      </c>
    </row>
    <row r="8" spans="1:30" ht="15">
      <c r="A8" s="40">
        <v>3</v>
      </c>
      <c r="B8" s="41">
        <v>3</v>
      </c>
      <c r="C8" s="40" t="s">
        <v>51</v>
      </c>
      <c r="D8" s="40" t="s">
        <v>71</v>
      </c>
      <c r="E8" s="40" t="s">
        <v>17</v>
      </c>
      <c r="F8" s="39" t="s">
        <v>299</v>
      </c>
      <c r="G8" s="11">
        <f t="shared" si="6"/>
        <v>0.15151515151515152</v>
      </c>
      <c r="H8" s="7">
        <f t="shared" si="0"/>
        <v>33</v>
      </c>
      <c r="I8" s="7">
        <f t="shared" si="0"/>
        <v>2</v>
      </c>
      <c r="J8" s="7">
        <f t="shared" si="0"/>
        <v>5</v>
      </c>
      <c r="K8" s="7">
        <f t="shared" si="0"/>
        <v>0</v>
      </c>
      <c r="L8" s="7">
        <f t="shared" si="0"/>
        <v>0</v>
      </c>
      <c r="M8" s="7">
        <f t="shared" si="7"/>
        <v>2</v>
      </c>
      <c r="N8" s="7">
        <f t="shared" si="1"/>
        <v>0</v>
      </c>
      <c r="O8" s="4">
        <f t="shared" si="2"/>
        <v>0.15151515151515152</v>
      </c>
      <c r="P8" s="1">
        <v>33</v>
      </c>
      <c r="Q8" s="1">
        <v>2</v>
      </c>
      <c r="R8" s="1">
        <v>5</v>
      </c>
      <c r="S8" s="1">
        <v>0</v>
      </c>
      <c r="T8" s="1">
        <v>0</v>
      </c>
      <c r="U8" s="1">
        <f t="shared" si="3"/>
        <v>2</v>
      </c>
      <c r="V8" s="1">
        <v>0</v>
      </c>
      <c r="W8" s="4" t="e">
        <f t="shared" si="4"/>
        <v>#DIV/0!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f t="shared" si="5"/>
        <v>0</v>
      </c>
      <c r="AD8" s="1">
        <v>0</v>
      </c>
    </row>
    <row r="9" spans="1:30" ht="15">
      <c r="A9" s="40">
        <v>1</v>
      </c>
      <c r="B9" s="41">
        <v>3</v>
      </c>
      <c r="C9" s="40" t="s">
        <v>39</v>
      </c>
      <c r="D9" s="40" t="s">
        <v>16</v>
      </c>
      <c r="E9" s="40"/>
      <c r="F9" s="39" t="s">
        <v>300</v>
      </c>
      <c r="G9" s="11" t="e">
        <f>J9/H9</f>
        <v>#DIV/0!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  <c r="M9" s="7">
        <f>I9+L9-K9</f>
        <v>0</v>
      </c>
      <c r="N9" s="7">
        <f t="shared" si="1"/>
        <v>0</v>
      </c>
      <c r="O9" s="4" t="e">
        <f t="shared" si="2"/>
        <v>#DIV/0!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f t="shared" si="3"/>
        <v>0</v>
      </c>
      <c r="V9" s="1">
        <v>0</v>
      </c>
      <c r="W9" s="4" t="e">
        <f t="shared" si="4"/>
        <v>#DIV/0!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f t="shared" si="5"/>
        <v>0</v>
      </c>
      <c r="AD9" s="1">
        <v>0</v>
      </c>
    </row>
    <row r="10" spans="1:30" ht="15">
      <c r="A10" s="40">
        <v>11</v>
      </c>
      <c r="B10" s="41">
        <v>2</v>
      </c>
      <c r="C10" s="40" t="s">
        <v>41</v>
      </c>
      <c r="D10" s="40" t="s">
        <v>18</v>
      </c>
      <c r="E10" s="40"/>
      <c r="F10" s="39" t="s">
        <v>301</v>
      </c>
      <c r="G10" s="11">
        <f>J10/H10</f>
        <v>0.27835051546391754</v>
      </c>
      <c r="H10" s="7">
        <f t="shared" si="0"/>
        <v>97</v>
      </c>
      <c r="I10" s="7">
        <f t="shared" si="0"/>
        <v>12</v>
      </c>
      <c r="J10" s="7">
        <f t="shared" si="0"/>
        <v>27</v>
      </c>
      <c r="K10" s="7">
        <f t="shared" si="0"/>
        <v>1</v>
      </c>
      <c r="L10" s="7">
        <f t="shared" si="0"/>
        <v>8</v>
      </c>
      <c r="M10" s="7">
        <f>I10+L10-K10</f>
        <v>19</v>
      </c>
      <c r="N10" s="7">
        <f t="shared" si="1"/>
        <v>1</v>
      </c>
      <c r="O10" s="4">
        <f t="shared" si="2"/>
        <v>0.27835051546391754</v>
      </c>
      <c r="P10" s="1">
        <v>97</v>
      </c>
      <c r="Q10" s="1">
        <v>12</v>
      </c>
      <c r="R10" s="1">
        <v>27</v>
      </c>
      <c r="S10" s="1">
        <v>1</v>
      </c>
      <c r="T10" s="1">
        <v>8</v>
      </c>
      <c r="U10" s="1">
        <f t="shared" si="3"/>
        <v>19</v>
      </c>
      <c r="V10" s="1">
        <v>1</v>
      </c>
      <c r="W10" s="4" t="e">
        <f t="shared" si="4"/>
        <v>#DIV/0!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f t="shared" si="5"/>
        <v>0</v>
      </c>
      <c r="AD10" s="1">
        <v>0</v>
      </c>
    </row>
    <row r="11" spans="1:30" ht="15">
      <c r="A11" s="40">
        <v>10</v>
      </c>
      <c r="B11" s="41">
        <v>3</v>
      </c>
      <c r="C11" s="40" t="s">
        <v>42</v>
      </c>
      <c r="D11" s="40" t="s">
        <v>73</v>
      </c>
      <c r="E11" s="40" t="s">
        <v>16</v>
      </c>
      <c r="F11" s="39" t="s">
        <v>302</v>
      </c>
      <c r="G11" s="11">
        <f t="shared" si="6"/>
        <v>0.2903225806451613</v>
      </c>
      <c r="H11" s="7">
        <f t="shared" si="0"/>
        <v>93</v>
      </c>
      <c r="I11" s="7">
        <f t="shared" si="0"/>
        <v>15</v>
      </c>
      <c r="J11" s="7">
        <f t="shared" si="0"/>
        <v>27</v>
      </c>
      <c r="K11" s="7">
        <f t="shared" si="0"/>
        <v>2</v>
      </c>
      <c r="L11" s="7">
        <f t="shared" si="0"/>
        <v>12</v>
      </c>
      <c r="M11" s="7">
        <f t="shared" si="7"/>
        <v>25</v>
      </c>
      <c r="N11" s="7">
        <f t="shared" si="1"/>
        <v>0</v>
      </c>
      <c r="O11" s="4">
        <f t="shared" si="2"/>
        <v>0.2903225806451613</v>
      </c>
      <c r="P11" s="1">
        <v>93</v>
      </c>
      <c r="Q11" s="1">
        <v>15</v>
      </c>
      <c r="R11" s="1">
        <v>27</v>
      </c>
      <c r="S11" s="1">
        <v>2</v>
      </c>
      <c r="T11" s="1">
        <v>12</v>
      </c>
      <c r="U11" s="1">
        <f t="shared" si="3"/>
        <v>25</v>
      </c>
      <c r="V11" s="1">
        <v>0</v>
      </c>
      <c r="W11" s="4" t="e">
        <f t="shared" si="4"/>
        <v>#DIV/0!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f t="shared" si="5"/>
        <v>0</v>
      </c>
      <c r="AD11" s="1">
        <v>0</v>
      </c>
    </row>
    <row r="12" spans="1:30" ht="15">
      <c r="A12" s="40">
        <v>33</v>
      </c>
      <c r="B12" s="41">
        <v>3</v>
      </c>
      <c r="C12" s="40" t="s">
        <v>43</v>
      </c>
      <c r="D12" s="40" t="s">
        <v>19</v>
      </c>
      <c r="E12" s="40"/>
      <c r="F12" s="39" t="s">
        <v>303</v>
      </c>
      <c r="G12" s="11">
        <f t="shared" si="6"/>
        <v>0.25742574257425743</v>
      </c>
      <c r="H12" s="7">
        <f t="shared" si="0"/>
        <v>101</v>
      </c>
      <c r="I12" s="7">
        <f t="shared" si="0"/>
        <v>15</v>
      </c>
      <c r="J12" s="7">
        <f t="shared" si="0"/>
        <v>26</v>
      </c>
      <c r="K12" s="7">
        <f t="shared" si="0"/>
        <v>1</v>
      </c>
      <c r="L12" s="7">
        <f t="shared" si="0"/>
        <v>5</v>
      </c>
      <c r="M12" s="7">
        <f t="shared" si="7"/>
        <v>19</v>
      </c>
      <c r="N12" s="7">
        <f t="shared" si="1"/>
        <v>5</v>
      </c>
      <c r="O12" s="4">
        <f t="shared" si="2"/>
        <v>0.25742574257425743</v>
      </c>
      <c r="P12" s="1">
        <v>101</v>
      </c>
      <c r="Q12" s="1">
        <v>15</v>
      </c>
      <c r="R12" s="1">
        <v>26</v>
      </c>
      <c r="S12" s="1">
        <v>1</v>
      </c>
      <c r="T12" s="1">
        <v>5</v>
      </c>
      <c r="U12" s="1">
        <f t="shared" si="3"/>
        <v>19</v>
      </c>
      <c r="V12" s="1">
        <v>5</v>
      </c>
      <c r="W12" s="4" t="e">
        <f t="shared" si="4"/>
        <v>#DIV/0!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f t="shared" si="5"/>
        <v>0</v>
      </c>
      <c r="AD12" s="1">
        <v>0</v>
      </c>
    </row>
    <row r="13" spans="1:30" ht="15">
      <c r="A13" s="40">
        <v>24</v>
      </c>
      <c r="B13" s="41">
        <v>3</v>
      </c>
      <c r="C13" s="40" t="s">
        <v>43</v>
      </c>
      <c r="D13" s="40" t="s">
        <v>19</v>
      </c>
      <c r="E13" s="40"/>
      <c r="F13" s="39" t="s">
        <v>304</v>
      </c>
      <c r="G13" s="11">
        <f t="shared" si="6"/>
        <v>0.2727272727272727</v>
      </c>
      <c r="H13" s="7">
        <f t="shared" si="0"/>
        <v>88</v>
      </c>
      <c r="I13" s="7">
        <f t="shared" si="0"/>
        <v>19</v>
      </c>
      <c r="J13" s="7">
        <f t="shared" si="0"/>
        <v>24</v>
      </c>
      <c r="K13" s="7">
        <f t="shared" si="0"/>
        <v>0</v>
      </c>
      <c r="L13" s="7">
        <f t="shared" si="0"/>
        <v>3</v>
      </c>
      <c r="M13" s="7">
        <f t="shared" si="7"/>
        <v>22</v>
      </c>
      <c r="N13" s="7">
        <f t="shared" si="1"/>
        <v>5</v>
      </c>
      <c r="O13" s="4">
        <f t="shared" si="2"/>
        <v>0.2727272727272727</v>
      </c>
      <c r="P13" s="1">
        <v>88</v>
      </c>
      <c r="Q13" s="1">
        <v>19</v>
      </c>
      <c r="R13" s="1">
        <v>24</v>
      </c>
      <c r="S13" s="1">
        <v>0</v>
      </c>
      <c r="T13" s="1">
        <v>3</v>
      </c>
      <c r="U13" s="1">
        <f>Q13+T13-S13</f>
        <v>22</v>
      </c>
      <c r="V13" s="1">
        <v>5</v>
      </c>
      <c r="W13" s="4" t="e">
        <f t="shared" si="4"/>
        <v>#DIV/0!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f t="shared" si="5"/>
        <v>0</v>
      </c>
      <c r="AD13" s="1">
        <v>0</v>
      </c>
    </row>
    <row r="14" spans="1:30" ht="15">
      <c r="A14" s="40">
        <v>24</v>
      </c>
      <c r="B14" s="41">
        <v>3</v>
      </c>
      <c r="C14" s="40" t="s">
        <v>58</v>
      </c>
      <c r="D14" s="40" t="s">
        <v>19</v>
      </c>
      <c r="E14" s="40"/>
      <c r="F14" s="39" t="s">
        <v>305</v>
      </c>
      <c r="G14" s="11">
        <f t="shared" si="6"/>
        <v>0.2956521739130435</v>
      </c>
      <c r="H14" s="7">
        <f t="shared" si="0"/>
        <v>115</v>
      </c>
      <c r="I14" s="7">
        <f t="shared" si="0"/>
        <v>18</v>
      </c>
      <c r="J14" s="7">
        <f t="shared" si="0"/>
        <v>34</v>
      </c>
      <c r="K14" s="7">
        <f t="shared" si="0"/>
        <v>0</v>
      </c>
      <c r="L14" s="7">
        <f t="shared" si="0"/>
        <v>11</v>
      </c>
      <c r="M14" s="7">
        <f t="shared" si="7"/>
        <v>29</v>
      </c>
      <c r="N14" s="7">
        <f t="shared" si="1"/>
        <v>0</v>
      </c>
      <c r="O14" s="4">
        <f t="shared" si="2"/>
        <v>0.2956521739130435</v>
      </c>
      <c r="P14" s="1">
        <v>115</v>
      </c>
      <c r="Q14" s="1">
        <v>18</v>
      </c>
      <c r="R14" s="1">
        <v>34</v>
      </c>
      <c r="S14" s="1">
        <v>0</v>
      </c>
      <c r="T14" s="1">
        <v>11</v>
      </c>
      <c r="U14" s="1">
        <f t="shared" si="3"/>
        <v>29</v>
      </c>
      <c r="V14" s="1">
        <v>0</v>
      </c>
      <c r="W14" s="4" t="e">
        <f t="shared" si="4"/>
        <v>#DIV/0!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f t="shared" si="5"/>
        <v>0</v>
      </c>
      <c r="AD14" s="1">
        <v>0</v>
      </c>
    </row>
    <row r="15" spans="1:30" ht="15">
      <c r="A15" s="40">
        <v>23</v>
      </c>
      <c r="B15" s="41">
        <v>3</v>
      </c>
      <c r="C15" s="40" t="s">
        <v>58</v>
      </c>
      <c r="D15" s="40" t="s">
        <v>19</v>
      </c>
      <c r="E15" s="40"/>
      <c r="F15" s="39" t="s">
        <v>306</v>
      </c>
      <c r="G15" s="11">
        <f>J15/H15</f>
        <v>0.24324324324324326</v>
      </c>
      <c r="H15" s="7">
        <f t="shared" si="0"/>
        <v>111</v>
      </c>
      <c r="I15" s="7">
        <f t="shared" si="0"/>
        <v>19</v>
      </c>
      <c r="J15" s="7">
        <f t="shared" si="0"/>
        <v>27</v>
      </c>
      <c r="K15" s="7">
        <f t="shared" si="0"/>
        <v>5</v>
      </c>
      <c r="L15" s="7">
        <f t="shared" si="0"/>
        <v>20</v>
      </c>
      <c r="M15" s="7">
        <f>I15+L15-K15</f>
        <v>34</v>
      </c>
      <c r="N15" s="7">
        <f t="shared" si="1"/>
        <v>1</v>
      </c>
      <c r="O15" s="4">
        <f t="shared" si="2"/>
        <v>0.24324324324324326</v>
      </c>
      <c r="P15" s="1">
        <v>111</v>
      </c>
      <c r="Q15" s="1">
        <v>19</v>
      </c>
      <c r="R15" s="1">
        <v>27</v>
      </c>
      <c r="S15" s="1">
        <v>5</v>
      </c>
      <c r="T15" s="1">
        <v>20</v>
      </c>
      <c r="U15" s="1">
        <f t="shared" si="3"/>
        <v>34</v>
      </c>
      <c r="V15" s="1">
        <v>1</v>
      </c>
      <c r="W15" s="4" t="e">
        <f t="shared" si="4"/>
        <v>#DIV/0!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f t="shared" si="5"/>
        <v>0</v>
      </c>
      <c r="AD15" s="1">
        <v>0</v>
      </c>
    </row>
    <row r="16" spans="1:30" s="57" customFormat="1" ht="15">
      <c r="A16" s="52">
        <v>1</v>
      </c>
      <c r="B16" s="53">
        <v>3</v>
      </c>
      <c r="C16" s="52" t="s">
        <v>373</v>
      </c>
      <c r="D16" s="52" t="s">
        <v>19</v>
      </c>
      <c r="E16" s="52"/>
      <c r="F16" s="54" t="s">
        <v>307</v>
      </c>
      <c r="G16" s="55">
        <f t="shared" si="6"/>
        <v>0.3333333333333333</v>
      </c>
      <c r="H16" s="52">
        <f t="shared" si="0"/>
        <v>3</v>
      </c>
      <c r="I16" s="52">
        <f t="shared" si="0"/>
        <v>3</v>
      </c>
      <c r="J16" s="52">
        <f t="shared" si="0"/>
        <v>1</v>
      </c>
      <c r="K16" s="52">
        <f t="shared" si="0"/>
        <v>0</v>
      </c>
      <c r="L16" s="52">
        <f t="shared" si="0"/>
        <v>0</v>
      </c>
      <c r="M16" s="52">
        <f t="shared" si="7"/>
        <v>3</v>
      </c>
      <c r="N16" s="52">
        <f t="shared" si="1"/>
        <v>0</v>
      </c>
      <c r="O16" s="56">
        <f t="shared" si="2"/>
        <v>0.3333333333333333</v>
      </c>
      <c r="P16" s="57">
        <v>3</v>
      </c>
      <c r="Q16" s="57">
        <v>3</v>
      </c>
      <c r="R16" s="57">
        <v>1</v>
      </c>
      <c r="S16" s="57">
        <v>0</v>
      </c>
      <c r="T16" s="57">
        <v>0</v>
      </c>
      <c r="U16" s="57">
        <f t="shared" si="3"/>
        <v>3</v>
      </c>
      <c r="V16" s="57">
        <v>0</v>
      </c>
      <c r="W16" s="56" t="e">
        <f t="shared" si="4"/>
        <v>#DIV/0!</v>
      </c>
      <c r="X16" s="57">
        <v>0</v>
      </c>
      <c r="Y16" s="57">
        <v>0</v>
      </c>
      <c r="Z16" s="57">
        <v>0</v>
      </c>
      <c r="AA16" s="57">
        <v>0</v>
      </c>
      <c r="AB16" s="57">
        <v>0</v>
      </c>
      <c r="AC16" s="57">
        <f t="shared" si="5"/>
        <v>0</v>
      </c>
      <c r="AD16" s="57">
        <v>0</v>
      </c>
    </row>
    <row r="17" spans="1:30" ht="15.75" thickBot="1">
      <c r="A17" s="40">
        <v>5</v>
      </c>
      <c r="B17" s="41">
        <v>3</v>
      </c>
      <c r="C17" s="40" t="s">
        <v>51</v>
      </c>
      <c r="D17" s="40" t="s">
        <v>20</v>
      </c>
      <c r="E17" s="40"/>
      <c r="F17" s="39" t="s">
        <v>308</v>
      </c>
      <c r="G17" s="11">
        <f>J17/H17</f>
        <v>0.15584415584415584</v>
      </c>
      <c r="H17" s="7">
        <f t="shared" si="0"/>
        <v>77</v>
      </c>
      <c r="I17" s="7">
        <f t="shared" si="0"/>
        <v>6</v>
      </c>
      <c r="J17" s="7">
        <f t="shared" si="0"/>
        <v>12</v>
      </c>
      <c r="K17" s="7">
        <f t="shared" si="0"/>
        <v>2</v>
      </c>
      <c r="L17" s="7">
        <f t="shared" si="0"/>
        <v>4</v>
      </c>
      <c r="M17" s="7">
        <f>I17+L17-K17</f>
        <v>8</v>
      </c>
      <c r="N17" s="7">
        <f t="shared" si="1"/>
        <v>0</v>
      </c>
      <c r="O17" s="4">
        <f t="shared" si="2"/>
        <v>0.15584415584415584</v>
      </c>
      <c r="P17" s="1">
        <v>77</v>
      </c>
      <c r="Q17" s="1">
        <v>6</v>
      </c>
      <c r="R17" s="1">
        <v>12</v>
      </c>
      <c r="S17" s="1">
        <v>2</v>
      </c>
      <c r="T17" s="1">
        <v>4</v>
      </c>
      <c r="U17" s="1">
        <f t="shared" si="3"/>
        <v>8</v>
      </c>
      <c r="V17" s="1">
        <v>0</v>
      </c>
      <c r="W17" s="4" t="e">
        <f t="shared" si="4"/>
        <v>#DIV/0!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f t="shared" si="5"/>
        <v>0</v>
      </c>
      <c r="AD17" s="1">
        <v>0</v>
      </c>
    </row>
    <row r="18" spans="1:14" ht="15.75" thickBot="1">
      <c r="A18" s="7">
        <f>SUM(A4:A17)</f>
        <v>148</v>
      </c>
      <c r="B18" s="7"/>
      <c r="C18" s="7"/>
      <c r="D18" s="7"/>
      <c r="E18" s="7"/>
      <c r="F18" s="10"/>
      <c r="G18" s="14">
        <f t="shared" si="6"/>
        <v>0.24371584699453552</v>
      </c>
      <c r="H18" s="15">
        <f aca="true" t="shared" si="8" ref="H18:N18">SUM(H4:H17)</f>
        <v>915</v>
      </c>
      <c r="I18" s="15">
        <f t="shared" si="8"/>
        <v>132</v>
      </c>
      <c r="J18" s="15">
        <f t="shared" si="8"/>
        <v>223</v>
      </c>
      <c r="K18" s="15">
        <f t="shared" si="8"/>
        <v>15</v>
      </c>
      <c r="L18" s="15">
        <f t="shared" si="8"/>
        <v>80</v>
      </c>
      <c r="M18" s="15">
        <f t="shared" si="8"/>
        <v>197</v>
      </c>
      <c r="N18" s="16">
        <f t="shared" si="8"/>
        <v>12</v>
      </c>
    </row>
    <row r="19" spans="1:14" ht="15">
      <c r="A19" s="7"/>
      <c r="B19" s="7"/>
      <c r="C19" s="7"/>
      <c r="D19" s="7"/>
      <c r="E19" s="7"/>
      <c r="F19" s="10"/>
      <c r="G19" s="7"/>
      <c r="H19" s="7"/>
      <c r="I19" s="7"/>
      <c r="J19" s="7"/>
      <c r="K19" s="7"/>
      <c r="L19" s="7"/>
      <c r="M19" s="7"/>
      <c r="N19" s="7"/>
    </row>
    <row r="20" spans="1:30" s="3" customFormat="1" ht="14.25">
      <c r="A20" s="8" t="s">
        <v>0</v>
      </c>
      <c r="B20" s="8" t="s">
        <v>30</v>
      </c>
      <c r="C20" s="8" t="s">
        <v>38</v>
      </c>
      <c r="D20" s="8"/>
      <c r="E20" s="8"/>
      <c r="F20" s="9" t="s">
        <v>3</v>
      </c>
      <c r="G20" s="8" t="s">
        <v>21</v>
      </c>
      <c r="H20" s="8" t="s">
        <v>22</v>
      </c>
      <c r="I20" s="8" t="s">
        <v>23</v>
      </c>
      <c r="J20" s="8" t="s">
        <v>24</v>
      </c>
      <c r="K20" s="8" t="s">
        <v>25</v>
      </c>
      <c r="L20" s="8" t="s">
        <v>7</v>
      </c>
      <c r="M20" s="8" t="s">
        <v>26</v>
      </c>
      <c r="N20" s="8" t="s">
        <v>27</v>
      </c>
      <c r="O20" s="3" t="s">
        <v>21</v>
      </c>
      <c r="P20" s="3" t="s">
        <v>22</v>
      </c>
      <c r="Q20" s="3" t="s">
        <v>23</v>
      </c>
      <c r="R20" s="3" t="s">
        <v>24</v>
      </c>
      <c r="S20" s="3" t="s">
        <v>25</v>
      </c>
      <c r="T20" s="3" t="s">
        <v>7</v>
      </c>
      <c r="U20" s="3" t="s">
        <v>26</v>
      </c>
      <c r="V20" s="3" t="s">
        <v>27</v>
      </c>
      <c r="W20" s="3" t="s">
        <v>21</v>
      </c>
      <c r="X20" s="3" t="s">
        <v>22</v>
      </c>
      <c r="Y20" s="3" t="s">
        <v>23</v>
      </c>
      <c r="Z20" s="3" t="s">
        <v>24</v>
      </c>
      <c r="AA20" s="3" t="s">
        <v>25</v>
      </c>
      <c r="AB20" s="3" t="s">
        <v>7</v>
      </c>
      <c r="AC20" s="3" t="s">
        <v>26</v>
      </c>
      <c r="AD20" s="3" t="s">
        <v>27</v>
      </c>
    </row>
    <row r="21" spans="1:30" ht="15">
      <c r="A21" s="40">
        <v>29</v>
      </c>
      <c r="B21" s="41">
        <v>2</v>
      </c>
      <c r="C21" s="40" t="s">
        <v>44</v>
      </c>
      <c r="D21" s="40">
        <v>1</v>
      </c>
      <c r="E21" s="40"/>
      <c r="F21" s="39" t="s">
        <v>309</v>
      </c>
      <c r="G21" s="12">
        <f aca="true" t="shared" si="9" ref="G21:G30">M21/K21*9</f>
        <v>3.375</v>
      </c>
      <c r="H21" s="12">
        <f aca="true" t="shared" si="10" ref="H21:H30">(L21+N21)/K21</f>
        <v>1.125</v>
      </c>
      <c r="I21" s="7">
        <f aca="true" t="shared" si="11" ref="I21:N29">Q21-Y21</f>
        <v>0</v>
      </c>
      <c r="J21" s="7">
        <f t="shared" si="11"/>
        <v>3</v>
      </c>
      <c r="K21" s="13">
        <f t="shared" si="11"/>
        <v>8</v>
      </c>
      <c r="L21" s="7">
        <f t="shared" si="11"/>
        <v>6</v>
      </c>
      <c r="M21" s="7">
        <f t="shared" si="11"/>
        <v>3</v>
      </c>
      <c r="N21" s="7">
        <f t="shared" si="11"/>
        <v>3</v>
      </c>
      <c r="O21" s="5">
        <f aca="true" t="shared" si="12" ref="O21:O28">U21/S21*9</f>
        <v>3.375</v>
      </c>
      <c r="P21" s="5">
        <f aca="true" t="shared" si="13" ref="P21:P28">(T21+V21)/S21</f>
        <v>1.125</v>
      </c>
      <c r="Q21" s="1">
        <v>0</v>
      </c>
      <c r="R21" s="1">
        <v>3</v>
      </c>
      <c r="S21" s="34">
        <v>8</v>
      </c>
      <c r="T21" s="1">
        <v>6</v>
      </c>
      <c r="U21" s="1">
        <v>3</v>
      </c>
      <c r="V21" s="1">
        <v>3</v>
      </c>
      <c r="W21" s="5" t="e">
        <f aca="true" t="shared" si="14" ref="W21:W28">AC21/AA21*9</f>
        <v>#DIV/0!</v>
      </c>
      <c r="X21" s="5" t="e">
        <f aca="true" t="shared" si="15" ref="X21:X28">(AB21+AD21)/AA21</f>
        <v>#DIV/0!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</row>
    <row r="22" spans="1:30" ht="15">
      <c r="A22" s="40">
        <v>10</v>
      </c>
      <c r="B22" s="41">
        <v>2</v>
      </c>
      <c r="C22" s="40" t="s">
        <v>42</v>
      </c>
      <c r="D22" s="40">
        <v>2</v>
      </c>
      <c r="E22" s="40"/>
      <c r="F22" s="39" t="s">
        <v>310</v>
      </c>
      <c r="G22" s="12">
        <f t="shared" si="9"/>
        <v>6.039473684210526</v>
      </c>
      <c r="H22" s="12">
        <f t="shared" si="10"/>
        <v>1.8157894736842106</v>
      </c>
      <c r="I22" s="7">
        <f t="shared" si="11"/>
        <v>3</v>
      </c>
      <c r="J22" s="7">
        <f t="shared" si="11"/>
        <v>0</v>
      </c>
      <c r="K22" s="13">
        <f t="shared" si="11"/>
        <v>25.333333333333332</v>
      </c>
      <c r="L22" s="7">
        <f t="shared" si="11"/>
        <v>33</v>
      </c>
      <c r="M22" s="7">
        <f t="shared" si="11"/>
        <v>17</v>
      </c>
      <c r="N22" s="7">
        <f t="shared" si="11"/>
        <v>13</v>
      </c>
      <c r="O22" s="5">
        <f t="shared" si="12"/>
        <v>6.039473684210526</v>
      </c>
      <c r="P22" s="5">
        <f t="shared" si="13"/>
        <v>1.8157894736842106</v>
      </c>
      <c r="Q22" s="1">
        <v>3</v>
      </c>
      <c r="R22" s="1">
        <v>0</v>
      </c>
      <c r="S22" s="34">
        <v>25.333333333333332</v>
      </c>
      <c r="T22" s="1">
        <v>33</v>
      </c>
      <c r="U22" s="1">
        <v>17</v>
      </c>
      <c r="V22" s="1">
        <v>13</v>
      </c>
      <c r="W22" s="5" t="e">
        <f t="shared" si="14"/>
        <v>#DIV/0!</v>
      </c>
      <c r="X22" s="5" t="e">
        <f t="shared" si="15"/>
        <v>#DIV/0!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</row>
    <row r="23" spans="1:30" ht="15">
      <c r="A23" s="40">
        <v>26</v>
      </c>
      <c r="B23" s="41">
        <v>3</v>
      </c>
      <c r="C23" s="40" t="s">
        <v>52</v>
      </c>
      <c r="D23" s="40">
        <v>3</v>
      </c>
      <c r="E23" s="40"/>
      <c r="F23" s="39" t="s">
        <v>311</v>
      </c>
      <c r="G23" s="12">
        <f t="shared" si="9"/>
        <v>3.672</v>
      </c>
      <c r="H23" s="12">
        <f t="shared" si="10"/>
        <v>1.296</v>
      </c>
      <c r="I23" s="7">
        <f t="shared" si="11"/>
        <v>2</v>
      </c>
      <c r="J23" s="7">
        <f t="shared" si="11"/>
        <v>0</v>
      </c>
      <c r="K23" s="13">
        <f t="shared" si="11"/>
        <v>41.666666666666664</v>
      </c>
      <c r="L23" s="7">
        <f t="shared" si="11"/>
        <v>37</v>
      </c>
      <c r="M23" s="7">
        <f t="shared" si="11"/>
        <v>17</v>
      </c>
      <c r="N23" s="7">
        <f t="shared" si="11"/>
        <v>17</v>
      </c>
      <c r="O23" s="5">
        <f t="shared" si="12"/>
        <v>3.672</v>
      </c>
      <c r="P23" s="5">
        <f t="shared" si="13"/>
        <v>1.296</v>
      </c>
      <c r="Q23" s="1">
        <v>2</v>
      </c>
      <c r="R23" s="1">
        <v>0</v>
      </c>
      <c r="S23" s="34">
        <v>41.666666666666664</v>
      </c>
      <c r="T23" s="1">
        <v>37</v>
      </c>
      <c r="U23" s="1">
        <v>17</v>
      </c>
      <c r="V23" s="1">
        <v>17</v>
      </c>
      <c r="W23" s="5" t="e">
        <f t="shared" si="14"/>
        <v>#DIV/0!</v>
      </c>
      <c r="X23" s="5" t="e">
        <f t="shared" si="15"/>
        <v>#DIV/0!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</row>
    <row r="24" spans="1:30" ht="15">
      <c r="A24" s="40">
        <v>21</v>
      </c>
      <c r="B24" s="41">
        <v>3</v>
      </c>
      <c r="C24" s="40" t="s">
        <v>58</v>
      </c>
      <c r="D24" s="40">
        <v>4</v>
      </c>
      <c r="E24" s="40"/>
      <c r="F24" s="39" t="s">
        <v>312</v>
      </c>
      <c r="G24" s="12">
        <f t="shared" si="9"/>
        <v>5.75</v>
      </c>
      <c r="H24" s="12">
        <f t="shared" si="10"/>
        <v>1.3055555555555556</v>
      </c>
      <c r="I24" s="7">
        <f t="shared" si="11"/>
        <v>3</v>
      </c>
      <c r="J24" s="7">
        <f t="shared" si="11"/>
        <v>0</v>
      </c>
      <c r="K24" s="13">
        <f t="shared" si="11"/>
        <v>36</v>
      </c>
      <c r="L24" s="7">
        <f t="shared" si="11"/>
        <v>40</v>
      </c>
      <c r="M24" s="7">
        <f t="shared" si="11"/>
        <v>23</v>
      </c>
      <c r="N24" s="7">
        <f t="shared" si="11"/>
        <v>7</v>
      </c>
      <c r="O24" s="5">
        <f t="shared" si="12"/>
        <v>5.75</v>
      </c>
      <c r="P24" s="5">
        <f t="shared" si="13"/>
        <v>1.3055555555555556</v>
      </c>
      <c r="Q24" s="1">
        <v>3</v>
      </c>
      <c r="R24" s="1">
        <v>0</v>
      </c>
      <c r="S24" s="34">
        <v>36</v>
      </c>
      <c r="T24" s="1">
        <v>40</v>
      </c>
      <c r="U24" s="1">
        <v>23</v>
      </c>
      <c r="V24" s="1">
        <v>7</v>
      </c>
      <c r="W24" s="5" t="e">
        <f t="shared" si="14"/>
        <v>#DIV/0!</v>
      </c>
      <c r="X24" s="5" t="e">
        <f t="shared" si="15"/>
        <v>#DIV/0!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</row>
    <row r="25" spans="1:30" ht="15">
      <c r="A25" s="40">
        <v>3</v>
      </c>
      <c r="B25" s="41">
        <v>3</v>
      </c>
      <c r="C25" s="40" t="s">
        <v>58</v>
      </c>
      <c r="D25" s="40">
        <v>5</v>
      </c>
      <c r="E25" s="40"/>
      <c r="F25" s="39" t="s">
        <v>313</v>
      </c>
      <c r="G25" s="12">
        <f t="shared" si="9"/>
        <v>5.6103896103896105</v>
      </c>
      <c r="H25" s="12">
        <f t="shared" si="10"/>
        <v>1.6753246753246753</v>
      </c>
      <c r="I25" s="7">
        <f t="shared" si="11"/>
        <v>1</v>
      </c>
      <c r="J25" s="7">
        <f t="shared" si="11"/>
        <v>0</v>
      </c>
      <c r="K25" s="13">
        <f t="shared" si="11"/>
        <v>25.666666666666668</v>
      </c>
      <c r="L25" s="7">
        <f t="shared" si="11"/>
        <v>29</v>
      </c>
      <c r="M25" s="7">
        <f t="shared" si="11"/>
        <v>16</v>
      </c>
      <c r="N25" s="7">
        <f t="shared" si="11"/>
        <v>14</v>
      </c>
      <c r="O25" s="5">
        <f t="shared" si="12"/>
        <v>5.6103896103896105</v>
      </c>
      <c r="P25" s="5">
        <f t="shared" si="13"/>
        <v>1.6753246753246753</v>
      </c>
      <c r="Q25" s="1">
        <v>1</v>
      </c>
      <c r="R25" s="1">
        <v>0</v>
      </c>
      <c r="S25" s="34">
        <v>25.666666666666668</v>
      </c>
      <c r="T25" s="1">
        <v>29</v>
      </c>
      <c r="U25" s="1">
        <v>16</v>
      </c>
      <c r="V25" s="1">
        <v>14</v>
      </c>
      <c r="W25" s="5" t="e">
        <f t="shared" si="14"/>
        <v>#DIV/0!</v>
      </c>
      <c r="X25" s="5" t="e">
        <f t="shared" si="15"/>
        <v>#DIV/0!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</row>
    <row r="26" spans="1:30" ht="15">
      <c r="A26" s="40">
        <v>3</v>
      </c>
      <c r="B26" s="41">
        <v>3</v>
      </c>
      <c r="C26" s="40" t="s">
        <v>44</v>
      </c>
      <c r="D26" s="40">
        <v>6</v>
      </c>
      <c r="E26" s="40"/>
      <c r="F26" s="39" t="s">
        <v>314</v>
      </c>
      <c r="G26" s="12">
        <f t="shared" si="9"/>
        <v>0</v>
      </c>
      <c r="H26" s="12">
        <f t="shared" si="10"/>
        <v>0.75</v>
      </c>
      <c r="I26" s="7">
        <f t="shared" si="11"/>
        <v>0</v>
      </c>
      <c r="J26" s="7">
        <f t="shared" si="11"/>
        <v>0</v>
      </c>
      <c r="K26" s="13">
        <f t="shared" si="11"/>
        <v>16</v>
      </c>
      <c r="L26" s="7">
        <f t="shared" si="11"/>
        <v>5</v>
      </c>
      <c r="M26" s="7">
        <f t="shared" si="11"/>
        <v>0</v>
      </c>
      <c r="N26" s="7">
        <f t="shared" si="11"/>
        <v>7</v>
      </c>
      <c r="O26" s="5">
        <f t="shared" si="12"/>
        <v>0</v>
      </c>
      <c r="P26" s="5">
        <f t="shared" si="13"/>
        <v>0.75</v>
      </c>
      <c r="Q26" s="1">
        <v>0</v>
      </c>
      <c r="R26" s="1">
        <v>0</v>
      </c>
      <c r="S26" s="34">
        <v>16</v>
      </c>
      <c r="T26" s="1">
        <v>5</v>
      </c>
      <c r="U26" s="1">
        <v>0</v>
      </c>
      <c r="V26" s="1">
        <v>7</v>
      </c>
      <c r="W26" s="5" t="e">
        <f t="shared" si="14"/>
        <v>#DIV/0!</v>
      </c>
      <c r="X26" s="5" t="e">
        <f t="shared" si="15"/>
        <v>#DIV/0!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</row>
    <row r="27" spans="1:30" ht="15">
      <c r="A27" s="40" t="s">
        <v>370</v>
      </c>
      <c r="B27" s="41">
        <v>3</v>
      </c>
      <c r="C27" s="40" t="s">
        <v>44</v>
      </c>
      <c r="D27" s="40">
        <v>7</v>
      </c>
      <c r="E27" s="40"/>
      <c r="F27" s="39" t="s">
        <v>372</v>
      </c>
      <c r="G27" s="12">
        <f t="shared" si="9"/>
        <v>1.4594594594594597</v>
      </c>
      <c r="H27" s="12">
        <f t="shared" si="10"/>
        <v>1.4594594594594597</v>
      </c>
      <c r="I27" s="7">
        <f t="shared" si="11"/>
        <v>1</v>
      </c>
      <c r="J27" s="7">
        <f t="shared" si="11"/>
        <v>0</v>
      </c>
      <c r="K27" s="13">
        <f t="shared" si="11"/>
        <v>12.333333333333332</v>
      </c>
      <c r="L27" s="7">
        <f t="shared" si="11"/>
        <v>15</v>
      </c>
      <c r="M27" s="7">
        <f t="shared" si="11"/>
        <v>2</v>
      </c>
      <c r="N27" s="7">
        <f t="shared" si="11"/>
        <v>3</v>
      </c>
      <c r="O27" s="5">
        <f t="shared" si="12"/>
        <v>0.7714285714285715</v>
      </c>
      <c r="P27" s="5">
        <f t="shared" si="13"/>
        <v>0.9857142857142858</v>
      </c>
      <c r="Q27" s="1">
        <v>1</v>
      </c>
      <c r="R27" s="1">
        <v>1</v>
      </c>
      <c r="S27" s="34">
        <v>23.333333333333332</v>
      </c>
      <c r="T27" s="1">
        <v>17</v>
      </c>
      <c r="U27" s="1">
        <v>2</v>
      </c>
      <c r="V27" s="1">
        <v>6</v>
      </c>
      <c r="W27" s="5">
        <f t="shared" si="14"/>
        <v>0</v>
      </c>
      <c r="X27" s="5">
        <f t="shared" si="15"/>
        <v>0.45454545454545453</v>
      </c>
      <c r="Y27" s="1">
        <v>0</v>
      </c>
      <c r="Z27" s="1">
        <v>1</v>
      </c>
      <c r="AA27" s="1">
        <v>11</v>
      </c>
      <c r="AB27" s="1">
        <v>2</v>
      </c>
      <c r="AC27" s="1">
        <v>0</v>
      </c>
      <c r="AD27" s="1">
        <v>3</v>
      </c>
    </row>
    <row r="28" spans="1:30" ht="15">
      <c r="A28" s="40">
        <v>18</v>
      </c>
      <c r="B28" s="41">
        <v>3</v>
      </c>
      <c r="C28" s="40" t="s">
        <v>51</v>
      </c>
      <c r="D28" s="40">
        <v>8</v>
      </c>
      <c r="E28" s="40"/>
      <c r="F28" s="39" t="s">
        <v>316</v>
      </c>
      <c r="G28" s="12">
        <f t="shared" si="9"/>
        <v>5</v>
      </c>
      <c r="H28" s="12">
        <f t="shared" si="10"/>
        <v>1.8888888888888888</v>
      </c>
      <c r="I28" s="7">
        <f t="shared" si="11"/>
        <v>0</v>
      </c>
      <c r="J28" s="7">
        <f t="shared" si="11"/>
        <v>3</v>
      </c>
      <c r="K28" s="13">
        <f t="shared" si="11"/>
        <v>9</v>
      </c>
      <c r="L28" s="7">
        <f t="shared" si="11"/>
        <v>13</v>
      </c>
      <c r="M28" s="7">
        <f t="shared" si="11"/>
        <v>5</v>
      </c>
      <c r="N28" s="7">
        <f t="shared" si="11"/>
        <v>4</v>
      </c>
      <c r="O28" s="5">
        <f t="shared" si="12"/>
        <v>5</v>
      </c>
      <c r="P28" s="5">
        <f t="shared" si="13"/>
        <v>1.8888888888888888</v>
      </c>
      <c r="Q28" s="1">
        <v>0</v>
      </c>
      <c r="R28" s="1">
        <v>3</v>
      </c>
      <c r="S28" s="34">
        <v>9</v>
      </c>
      <c r="T28" s="1">
        <v>13</v>
      </c>
      <c r="U28" s="1">
        <v>5</v>
      </c>
      <c r="V28" s="1">
        <v>4</v>
      </c>
      <c r="W28" s="5" t="e">
        <f t="shared" si="14"/>
        <v>#DIV/0!</v>
      </c>
      <c r="X28" s="5" t="e">
        <f t="shared" si="15"/>
        <v>#DIV/0!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</row>
    <row r="29" spans="1:30" ht="15.75" thickBot="1">
      <c r="A29" s="40">
        <v>1</v>
      </c>
      <c r="B29" s="41">
        <v>3</v>
      </c>
      <c r="C29" s="40" t="s">
        <v>40</v>
      </c>
      <c r="D29" s="40">
        <v>9</v>
      </c>
      <c r="E29" s="40"/>
      <c r="F29" s="39" t="s">
        <v>317</v>
      </c>
      <c r="G29" s="12">
        <f t="shared" si="9"/>
        <v>4.764705882352941</v>
      </c>
      <c r="H29" s="12">
        <f t="shared" si="10"/>
        <v>1.4117647058823528</v>
      </c>
      <c r="I29" s="7">
        <f t="shared" si="11"/>
        <v>3</v>
      </c>
      <c r="J29" s="7">
        <f t="shared" si="11"/>
        <v>0</v>
      </c>
      <c r="K29" s="13">
        <f t="shared" si="11"/>
        <v>22.666666666666668</v>
      </c>
      <c r="L29" s="7">
        <f t="shared" si="11"/>
        <v>24</v>
      </c>
      <c r="M29" s="7">
        <f t="shared" si="11"/>
        <v>12</v>
      </c>
      <c r="N29" s="7">
        <f t="shared" si="11"/>
        <v>8</v>
      </c>
      <c r="O29" s="5">
        <f>U29/S29*9</f>
        <v>4.764705882352941</v>
      </c>
      <c r="P29" s="5">
        <f>(T29+V29)/S29</f>
        <v>1.4117647058823528</v>
      </c>
      <c r="Q29" s="1">
        <v>3</v>
      </c>
      <c r="R29" s="1">
        <v>0</v>
      </c>
      <c r="S29" s="34">
        <v>22.666666666666668</v>
      </c>
      <c r="T29" s="1">
        <v>24</v>
      </c>
      <c r="U29" s="1">
        <v>12</v>
      </c>
      <c r="V29" s="1">
        <v>8</v>
      </c>
      <c r="W29" s="5" t="e">
        <f>AC29/AA29*9</f>
        <v>#DIV/0!</v>
      </c>
      <c r="X29" s="5" t="e">
        <f>(AB29+AD29)/AA29</f>
        <v>#DIV/0!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</row>
    <row r="30" spans="1:14" ht="15.75" thickBot="1">
      <c r="A30" s="7">
        <f>SUM(A21:A29)</f>
        <v>111</v>
      </c>
      <c r="B30" s="7"/>
      <c r="C30" s="7"/>
      <c r="D30" s="7"/>
      <c r="E30" s="7"/>
      <c r="F30" s="10"/>
      <c r="G30" s="17">
        <f t="shared" si="9"/>
        <v>4.3474576271186445</v>
      </c>
      <c r="H30" s="18">
        <f t="shared" si="10"/>
        <v>1.4135593220338984</v>
      </c>
      <c r="I30" s="15">
        <f aca="true" t="shared" si="16" ref="I30:N30">SUM(I21:I29)</f>
        <v>13</v>
      </c>
      <c r="J30" s="15">
        <f t="shared" si="16"/>
        <v>6</v>
      </c>
      <c r="K30" s="19">
        <f t="shared" si="16"/>
        <v>196.66666666666666</v>
      </c>
      <c r="L30" s="15">
        <f t="shared" si="16"/>
        <v>202</v>
      </c>
      <c r="M30" s="15">
        <f t="shared" si="16"/>
        <v>95</v>
      </c>
      <c r="N30" s="16">
        <f t="shared" si="16"/>
        <v>76</v>
      </c>
    </row>
    <row r="31" spans="1:14" ht="15">
      <c r="A31" s="7">
        <f>A18+A30</f>
        <v>259</v>
      </c>
      <c r="B31" s="7"/>
      <c r="C31" s="7"/>
      <c r="D31" s="7"/>
      <c r="E31" s="7"/>
      <c r="F31" s="10"/>
      <c r="G31" s="7"/>
      <c r="H31" s="7"/>
      <c r="I31" s="7"/>
      <c r="J31" s="7"/>
      <c r="K31" s="7"/>
      <c r="L31" s="7"/>
      <c r="M31" s="7"/>
      <c r="N31" s="7"/>
    </row>
    <row r="32" spans="1:14" ht="15">
      <c r="A32" s="7"/>
      <c r="B32" s="7"/>
      <c r="C32" s="7"/>
      <c r="D32" s="7"/>
      <c r="E32" s="7"/>
      <c r="F32" s="9" t="s">
        <v>28</v>
      </c>
      <c r="G32" s="7"/>
      <c r="H32" s="7"/>
      <c r="I32" s="7"/>
      <c r="J32" s="7"/>
      <c r="K32" s="7"/>
      <c r="L32" s="7"/>
      <c r="M32" s="7"/>
      <c r="N32" s="7"/>
    </row>
    <row r="33" spans="2:6" s="7" customFormat="1" ht="15">
      <c r="B33" s="37"/>
      <c r="F33" s="10"/>
    </row>
    <row r="34" spans="1:14" ht="15">
      <c r="A34" s="7"/>
      <c r="B34" s="7"/>
      <c r="C34" s="7"/>
      <c r="D34" s="7"/>
      <c r="E34" s="7"/>
      <c r="F34" s="10"/>
      <c r="G34" s="7"/>
      <c r="H34" s="7"/>
      <c r="I34" s="7"/>
      <c r="J34" s="7"/>
      <c r="K34" s="7"/>
      <c r="L34" s="7"/>
      <c r="M34" s="7"/>
      <c r="N34" s="7"/>
    </row>
    <row r="35" spans="1:14" ht="15">
      <c r="A35" s="8" t="s">
        <v>0</v>
      </c>
      <c r="B35" s="8" t="s">
        <v>30</v>
      </c>
      <c r="C35" s="8" t="s">
        <v>38</v>
      </c>
      <c r="D35" s="8" t="s">
        <v>1</v>
      </c>
      <c r="E35" s="7"/>
      <c r="F35" s="9" t="s">
        <v>29</v>
      </c>
      <c r="G35" s="7"/>
      <c r="H35" s="7"/>
      <c r="I35" s="7"/>
      <c r="J35" s="7"/>
      <c r="K35" s="7"/>
      <c r="L35" s="7"/>
      <c r="M35" s="7"/>
      <c r="N35" s="7"/>
    </row>
    <row r="36" spans="1:14" ht="15">
      <c r="A36" s="40"/>
      <c r="B36" s="41">
        <v>3</v>
      </c>
      <c r="C36" s="40" t="s">
        <v>41</v>
      </c>
      <c r="D36" s="40" t="s">
        <v>45</v>
      </c>
      <c r="E36" s="40"/>
      <c r="F36" s="39" t="s">
        <v>318</v>
      </c>
      <c r="G36" s="7">
        <v>1</v>
      </c>
      <c r="H36" s="7"/>
      <c r="I36" s="7"/>
      <c r="J36" s="7"/>
      <c r="K36" s="7"/>
      <c r="L36" s="7"/>
      <c r="M36" s="7"/>
      <c r="N36" s="7"/>
    </row>
    <row r="37" spans="1:14" ht="15">
      <c r="A37" s="40" t="s">
        <v>369</v>
      </c>
      <c r="B37" s="41">
        <v>3</v>
      </c>
      <c r="C37" s="40" t="s">
        <v>51</v>
      </c>
      <c r="D37" s="40" t="s">
        <v>45</v>
      </c>
      <c r="E37" s="40"/>
      <c r="F37" s="39" t="s">
        <v>315</v>
      </c>
      <c r="G37" s="7">
        <v>2</v>
      </c>
      <c r="H37" s="7"/>
      <c r="I37" s="7"/>
      <c r="J37" s="7"/>
      <c r="K37" s="7"/>
      <c r="L37" s="7"/>
      <c r="M37" s="7"/>
      <c r="N37" s="7"/>
    </row>
    <row r="38" spans="1:14" ht="15">
      <c r="A38" s="40"/>
      <c r="B38" s="41">
        <v>3</v>
      </c>
      <c r="C38" s="40" t="s">
        <v>51</v>
      </c>
      <c r="D38" s="40" t="s">
        <v>168</v>
      </c>
      <c r="E38" s="40"/>
      <c r="F38" s="39" t="s">
        <v>319</v>
      </c>
      <c r="G38" s="7">
        <v>3</v>
      </c>
      <c r="H38" s="7"/>
      <c r="I38" s="7"/>
      <c r="J38" s="7"/>
      <c r="K38" s="7"/>
      <c r="L38" s="7"/>
      <c r="M38" s="7"/>
      <c r="N38" s="7"/>
    </row>
    <row r="39" spans="1:14" ht="15">
      <c r="A39" s="40"/>
      <c r="B39" s="41">
        <v>3</v>
      </c>
      <c r="C39" s="40" t="s">
        <v>41</v>
      </c>
      <c r="D39" s="40" t="s">
        <v>45</v>
      </c>
      <c r="E39" s="40"/>
      <c r="F39" s="39" t="s">
        <v>320</v>
      </c>
      <c r="G39" s="7">
        <v>4</v>
      </c>
      <c r="H39" s="7"/>
      <c r="I39" s="40"/>
      <c r="J39" s="41"/>
      <c r="K39" s="40"/>
      <c r="L39" s="40"/>
      <c r="M39" s="40"/>
      <c r="N39" s="39"/>
    </row>
    <row r="40" spans="1:14" ht="15">
      <c r="A40" s="40"/>
      <c r="B40" s="41">
        <v>3</v>
      </c>
      <c r="C40" s="40" t="s">
        <v>39</v>
      </c>
      <c r="D40" s="40" t="s">
        <v>168</v>
      </c>
      <c r="E40" s="40"/>
      <c r="F40" s="39" t="s">
        <v>321</v>
      </c>
      <c r="G40" s="7">
        <v>5</v>
      </c>
      <c r="H40" s="7"/>
      <c r="I40" s="7"/>
      <c r="J40" s="7"/>
      <c r="K40" s="7"/>
      <c r="L40" s="7"/>
      <c r="M40" s="7"/>
      <c r="N40" s="7"/>
    </row>
    <row r="41" spans="1:14" ht="15">
      <c r="A41" s="40"/>
      <c r="B41" s="41">
        <v>3</v>
      </c>
      <c r="C41" s="40" t="s">
        <v>52</v>
      </c>
      <c r="D41" s="40" t="s">
        <v>45</v>
      </c>
      <c r="E41" s="40"/>
      <c r="F41" s="39" t="s">
        <v>322</v>
      </c>
      <c r="G41" s="7">
        <v>6</v>
      </c>
      <c r="H41" s="7"/>
      <c r="I41" s="7"/>
      <c r="J41" s="7"/>
      <c r="K41" s="7"/>
      <c r="L41" s="7"/>
      <c r="M41" s="7"/>
      <c r="N41" s="7"/>
    </row>
    <row r="42" spans="1:14" ht="15">
      <c r="A42" s="40"/>
      <c r="B42" s="41">
        <v>3</v>
      </c>
      <c r="C42" s="40" t="s">
        <v>51</v>
      </c>
      <c r="D42" s="40" t="s">
        <v>45</v>
      </c>
      <c r="E42" s="40"/>
      <c r="F42" s="39" t="s">
        <v>323</v>
      </c>
      <c r="G42" s="7">
        <v>7</v>
      </c>
      <c r="H42" s="7"/>
      <c r="I42" s="7"/>
      <c r="J42" s="7"/>
      <c r="K42" s="7"/>
      <c r="L42" s="7"/>
      <c r="M42" s="7"/>
      <c r="N42" s="7"/>
    </row>
    <row r="43" spans="1:14" ht="15">
      <c r="A43" s="40"/>
      <c r="B43" s="41">
        <v>3</v>
      </c>
      <c r="C43" s="40" t="s">
        <v>42</v>
      </c>
      <c r="D43" s="40" t="s">
        <v>45</v>
      </c>
      <c r="E43" s="40"/>
      <c r="F43" s="39" t="s">
        <v>324</v>
      </c>
      <c r="G43" s="7">
        <v>8</v>
      </c>
      <c r="H43" s="7"/>
      <c r="I43" s="7"/>
      <c r="J43" s="7"/>
      <c r="K43" s="7"/>
      <c r="L43" s="7"/>
      <c r="M43" s="7"/>
      <c r="N43" s="7"/>
    </row>
    <row r="44" spans="1:7" ht="15">
      <c r="A44" s="40"/>
      <c r="B44" s="41">
        <v>3</v>
      </c>
      <c r="C44" s="40" t="s">
        <v>44</v>
      </c>
      <c r="D44" s="40" t="s">
        <v>14</v>
      </c>
      <c r="E44" s="40"/>
      <c r="F44" s="39" t="s">
        <v>325</v>
      </c>
      <c r="G44" s="7">
        <v>9</v>
      </c>
    </row>
    <row r="45" spans="1:7" ht="15">
      <c r="A45" s="40"/>
      <c r="B45" s="41">
        <v>3</v>
      </c>
      <c r="C45" s="40" t="s">
        <v>51</v>
      </c>
      <c r="D45" s="40" t="s">
        <v>19</v>
      </c>
      <c r="E45" s="40"/>
      <c r="F45" s="39" t="s">
        <v>326</v>
      </c>
      <c r="G45" s="7">
        <v>10</v>
      </c>
    </row>
    <row r="46" spans="1:7" ht="15">
      <c r="A46" s="40"/>
      <c r="B46" s="41">
        <v>3</v>
      </c>
      <c r="C46" s="40" t="s">
        <v>40</v>
      </c>
      <c r="D46" s="40" t="s">
        <v>45</v>
      </c>
      <c r="E46" s="40"/>
      <c r="F46" s="39" t="s">
        <v>327</v>
      </c>
      <c r="G46" s="7">
        <v>11</v>
      </c>
    </row>
    <row r="47" spans="1:7" ht="15">
      <c r="A47" s="40"/>
      <c r="B47" s="41">
        <v>3</v>
      </c>
      <c r="C47" s="40" t="s">
        <v>40</v>
      </c>
      <c r="D47" s="40" t="s">
        <v>14</v>
      </c>
      <c r="E47" s="40"/>
      <c r="F47" s="39" t="s">
        <v>328</v>
      </c>
      <c r="G47" s="7">
        <v>12</v>
      </c>
    </row>
    <row r="48" spans="1:7" ht="15">
      <c r="A48" s="40"/>
      <c r="B48" s="41">
        <v>3</v>
      </c>
      <c r="C48" s="40" t="s">
        <v>40</v>
      </c>
      <c r="D48" s="40" t="s">
        <v>16</v>
      </c>
      <c r="E48" s="40"/>
      <c r="F48" s="39" t="s">
        <v>329</v>
      </c>
      <c r="G48" s="7">
        <v>13</v>
      </c>
    </row>
    <row r="49" spans="1:7" ht="15">
      <c r="A49" s="40"/>
      <c r="B49" s="41">
        <v>3</v>
      </c>
      <c r="C49" s="40" t="s">
        <v>40</v>
      </c>
      <c r="D49" s="40" t="s">
        <v>45</v>
      </c>
      <c r="E49" s="40"/>
      <c r="F49" s="39" t="s">
        <v>330</v>
      </c>
      <c r="G49" s="7">
        <v>14</v>
      </c>
    </row>
    <row r="50" spans="1:7" ht="15">
      <c r="A50" s="40"/>
      <c r="B50" s="41">
        <v>3</v>
      </c>
      <c r="C50" s="40" t="s">
        <v>52</v>
      </c>
      <c r="D50" s="40" t="s">
        <v>45</v>
      </c>
      <c r="E50" s="40"/>
      <c r="F50" s="39" t="s">
        <v>331</v>
      </c>
      <c r="G50" s="7">
        <v>15</v>
      </c>
    </row>
  </sheetData>
  <mergeCells count="3">
    <mergeCell ref="O2:V2"/>
    <mergeCell ref="W2:AD2"/>
    <mergeCell ref="A1:F1"/>
  </mergeCells>
  <printOptions horizontalCentered="1" verticalCentered="1"/>
  <pageMargins left="0.75" right="0.75" top="0.5" bottom="0.5" header="0.5" footer="0.5"/>
  <pageSetup fitToHeight="1" fitToWidth="1" horizontalDpi="300" verticalDpi="300" orientation="landscape" scale="66" r:id="rId1"/>
  <headerFooter alignWithMargins="0">
    <oddHeader>&amp;R&amp;D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1"/>
  <sheetViews>
    <sheetView zoomScale="75" zoomScaleNormal="75" workbookViewId="0" topLeftCell="A1">
      <selection activeCell="A1" sqref="A1:F1"/>
    </sheetView>
  </sheetViews>
  <sheetFormatPr defaultColWidth="9.33203125" defaultRowHeight="12.75"/>
  <cols>
    <col min="1" max="1" width="5.16015625" style="1" customWidth="1"/>
    <col min="2" max="2" width="6.16015625" style="1" bestFit="1" customWidth="1"/>
    <col min="3" max="3" width="7.33203125" style="1" bestFit="1" customWidth="1"/>
    <col min="4" max="4" width="8" style="1" bestFit="1" customWidth="1"/>
    <col min="5" max="5" width="7.66015625" style="1" customWidth="1"/>
    <col min="6" max="6" width="22.33203125" style="2" customWidth="1"/>
    <col min="7" max="7" width="7.83203125" style="1" bestFit="1" customWidth="1"/>
    <col min="8" max="8" width="7" style="1" bestFit="1" customWidth="1"/>
    <col min="9" max="9" width="5.16015625" style="1" bestFit="1" customWidth="1"/>
    <col min="10" max="10" width="7.83203125" style="1" customWidth="1"/>
    <col min="11" max="11" width="10.33203125" style="1" customWidth="1"/>
    <col min="12" max="12" width="7.16015625" style="1" customWidth="1"/>
    <col min="13" max="13" width="7" style="1" customWidth="1"/>
    <col min="14" max="14" width="5.5" style="1" customWidth="1"/>
    <col min="15" max="15" width="7" style="1" customWidth="1"/>
    <col min="16" max="16" width="6.5" style="1" customWidth="1"/>
    <col min="17" max="17" width="4.83203125" style="1" customWidth="1"/>
    <col min="18" max="18" width="5" style="1" customWidth="1"/>
    <col min="19" max="19" width="9.16015625" style="1" customWidth="1"/>
    <col min="20" max="20" width="6.16015625" style="1" customWidth="1"/>
    <col min="21" max="21" width="5" style="1" customWidth="1"/>
    <col min="22" max="22" width="4.5" style="1" customWidth="1"/>
    <col min="23" max="24" width="8.33203125" style="1" bestFit="1" customWidth="1"/>
    <col min="25" max="25" width="3.16015625" style="1" bestFit="1" customWidth="1"/>
    <col min="26" max="26" width="3.33203125" style="1" bestFit="1" customWidth="1"/>
    <col min="27" max="27" width="6.16015625" style="1" bestFit="1" customWidth="1"/>
    <col min="28" max="28" width="4.5" style="1" bestFit="1" customWidth="1"/>
    <col min="29" max="29" width="3.66015625" style="1" bestFit="1" customWidth="1"/>
    <col min="30" max="30" width="3.83203125" style="1" bestFit="1" customWidth="1"/>
    <col min="31" max="16384" width="8.83203125" style="1" customWidth="1"/>
  </cols>
  <sheetData>
    <row r="1" spans="1:6" ht="31.5" thickBot="1">
      <c r="A1" s="61" t="s">
        <v>50</v>
      </c>
      <c r="B1" s="62"/>
      <c r="C1" s="62"/>
      <c r="D1" s="62"/>
      <c r="E1" s="62"/>
      <c r="F1" s="63"/>
    </row>
    <row r="2" spans="15:30" ht="12.75" customHeight="1">
      <c r="O2" s="60" t="s">
        <v>12</v>
      </c>
      <c r="P2" s="60"/>
      <c r="Q2" s="60"/>
      <c r="R2" s="60"/>
      <c r="S2" s="60"/>
      <c r="T2" s="60"/>
      <c r="U2" s="60"/>
      <c r="V2" s="60"/>
      <c r="W2" s="60" t="s">
        <v>13</v>
      </c>
      <c r="X2" s="60"/>
      <c r="Y2" s="60"/>
      <c r="Z2" s="60"/>
      <c r="AA2" s="60"/>
      <c r="AB2" s="60"/>
      <c r="AC2" s="60"/>
      <c r="AD2" s="60"/>
    </row>
    <row r="3" spans="1:30" s="3" customFormat="1" ht="14.25">
      <c r="A3" s="8" t="s">
        <v>0</v>
      </c>
      <c r="B3" s="8" t="s">
        <v>30</v>
      </c>
      <c r="C3" s="8" t="s">
        <v>38</v>
      </c>
      <c r="D3" s="8" t="s">
        <v>1</v>
      </c>
      <c r="E3" s="8" t="s">
        <v>2</v>
      </c>
      <c r="F3" s="9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3" t="s">
        <v>4</v>
      </c>
      <c r="P3" s="3" t="s">
        <v>5</v>
      </c>
      <c r="Q3" s="3" t="s">
        <v>6</v>
      </c>
      <c r="R3" s="3" t="s">
        <v>7</v>
      </c>
      <c r="S3" s="3" t="s">
        <v>8</v>
      </c>
      <c r="T3" s="3" t="s">
        <v>9</v>
      </c>
      <c r="U3" s="3" t="s">
        <v>10</v>
      </c>
      <c r="V3" s="3" t="s">
        <v>11</v>
      </c>
      <c r="W3" s="3" t="s">
        <v>4</v>
      </c>
      <c r="X3" s="3" t="s">
        <v>5</v>
      </c>
      <c r="Y3" s="3" t="s">
        <v>6</v>
      </c>
      <c r="Z3" s="3" t="s">
        <v>7</v>
      </c>
      <c r="AA3" s="3" t="s">
        <v>8</v>
      </c>
      <c r="AB3" s="3" t="s">
        <v>9</v>
      </c>
      <c r="AC3" s="3" t="s">
        <v>10</v>
      </c>
      <c r="AD3" s="3" t="s">
        <v>11</v>
      </c>
    </row>
    <row r="4" spans="1:30" s="36" customFormat="1" ht="15">
      <c r="A4" s="40">
        <v>1</v>
      </c>
      <c r="B4" s="41">
        <v>3</v>
      </c>
      <c r="C4" s="40" t="s">
        <v>58</v>
      </c>
      <c r="D4" s="40" t="s">
        <v>14</v>
      </c>
      <c r="E4" s="40"/>
      <c r="F4" s="39" t="s">
        <v>332</v>
      </c>
      <c r="G4" s="11">
        <f>J4/H4</f>
        <v>0.30612244897959184</v>
      </c>
      <c r="H4" s="7">
        <f aca="true" t="shared" si="0" ref="H4:L18">P4-X4</f>
        <v>49</v>
      </c>
      <c r="I4" s="7">
        <f t="shared" si="0"/>
        <v>9</v>
      </c>
      <c r="J4" s="7">
        <f t="shared" si="0"/>
        <v>15</v>
      </c>
      <c r="K4" s="7">
        <f t="shared" si="0"/>
        <v>2</v>
      </c>
      <c r="L4" s="7">
        <f t="shared" si="0"/>
        <v>7</v>
      </c>
      <c r="M4" s="7">
        <f>I4+L4-K4</f>
        <v>14</v>
      </c>
      <c r="N4" s="7">
        <f aca="true" t="shared" si="1" ref="N4:N18">V4-AD4</f>
        <v>0</v>
      </c>
      <c r="O4" s="4">
        <f aca="true" t="shared" si="2" ref="O4:O18">R4/P4</f>
        <v>0.30612244897959184</v>
      </c>
      <c r="P4" s="1">
        <v>49</v>
      </c>
      <c r="Q4" s="1">
        <v>9</v>
      </c>
      <c r="R4" s="1">
        <v>15</v>
      </c>
      <c r="S4" s="1">
        <v>2</v>
      </c>
      <c r="T4" s="1">
        <v>7</v>
      </c>
      <c r="U4" s="1">
        <f aca="true" t="shared" si="3" ref="U4:U18">Q4+T4-S4</f>
        <v>14</v>
      </c>
      <c r="V4" s="1">
        <v>0</v>
      </c>
      <c r="W4" s="4" t="e">
        <f aca="true" t="shared" si="4" ref="W4:W18">Z4/X4</f>
        <v>#DIV/0!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f aca="true" t="shared" si="5" ref="AC4:AC18">Y4+AB4-AA4</f>
        <v>0</v>
      </c>
      <c r="AD4" s="1">
        <v>0</v>
      </c>
    </row>
    <row r="5" spans="1:30" ht="15">
      <c r="A5" s="40">
        <v>1</v>
      </c>
      <c r="B5" s="41">
        <v>3</v>
      </c>
      <c r="C5" s="40" t="s">
        <v>39</v>
      </c>
      <c r="D5" s="40" t="s">
        <v>14</v>
      </c>
      <c r="E5" s="40"/>
      <c r="F5" s="39" t="s">
        <v>333</v>
      </c>
      <c r="G5" s="11">
        <f aca="true" t="shared" si="6" ref="G5:G19">J5/H5</f>
        <v>0.2222222222222222</v>
      </c>
      <c r="H5" s="7">
        <f t="shared" si="0"/>
        <v>27</v>
      </c>
      <c r="I5" s="7">
        <f t="shared" si="0"/>
        <v>0</v>
      </c>
      <c r="J5" s="7">
        <f t="shared" si="0"/>
        <v>6</v>
      </c>
      <c r="K5" s="7">
        <f t="shared" si="0"/>
        <v>0</v>
      </c>
      <c r="L5" s="7">
        <f t="shared" si="0"/>
        <v>2</v>
      </c>
      <c r="M5" s="7">
        <f aca="true" t="shared" si="7" ref="M5:M16">I5+L5-K5</f>
        <v>2</v>
      </c>
      <c r="N5" s="7">
        <f t="shared" si="1"/>
        <v>0</v>
      </c>
      <c r="O5" s="4">
        <f t="shared" si="2"/>
        <v>0.2222222222222222</v>
      </c>
      <c r="P5" s="1">
        <v>27</v>
      </c>
      <c r="Q5" s="1">
        <v>0</v>
      </c>
      <c r="R5" s="1">
        <v>6</v>
      </c>
      <c r="S5" s="1">
        <v>0</v>
      </c>
      <c r="T5" s="1">
        <v>2</v>
      </c>
      <c r="U5" s="1">
        <f t="shared" si="3"/>
        <v>2</v>
      </c>
      <c r="V5" s="1">
        <v>0</v>
      </c>
      <c r="W5" s="4" t="e">
        <f t="shared" si="4"/>
        <v>#DIV/0!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f t="shared" si="5"/>
        <v>0</v>
      </c>
      <c r="AD5" s="1">
        <v>0</v>
      </c>
    </row>
    <row r="6" spans="1:30" ht="15">
      <c r="A6" s="40">
        <v>1</v>
      </c>
      <c r="B6" s="41">
        <v>2</v>
      </c>
      <c r="C6" s="40" t="s">
        <v>52</v>
      </c>
      <c r="D6" s="40" t="s">
        <v>15</v>
      </c>
      <c r="E6" s="40"/>
      <c r="F6" s="39" t="s">
        <v>375</v>
      </c>
      <c r="G6" s="11">
        <f t="shared" si="6"/>
        <v>0.34523809523809523</v>
      </c>
      <c r="H6" s="7">
        <f t="shared" si="0"/>
        <v>84</v>
      </c>
      <c r="I6" s="7">
        <f t="shared" si="0"/>
        <v>14</v>
      </c>
      <c r="J6" s="7">
        <f t="shared" si="0"/>
        <v>29</v>
      </c>
      <c r="K6" s="7">
        <f t="shared" si="0"/>
        <v>2</v>
      </c>
      <c r="L6" s="7">
        <f t="shared" si="0"/>
        <v>12</v>
      </c>
      <c r="M6" s="7">
        <f t="shared" si="7"/>
        <v>24</v>
      </c>
      <c r="N6" s="7">
        <f t="shared" si="1"/>
        <v>0</v>
      </c>
      <c r="O6" s="4">
        <f t="shared" si="2"/>
        <v>0.34523809523809523</v>
      </c>
      <c r="P6" s="1">
        <v>84</v>
      </c>
      <c r="Q6" s="1">
        <v>14</v>
      </c>
      <c r="R6" s="1">
        <v>29</v>
      </c>
      <c r="S6" s="1">
        <v>2</v>
      </c>
      <c r="T6" s="1">
        <v>12</v>
      </c>
      <c r="U6" s="1">
        <f t="shared" si="3"/>
        <v>24</v>
      </c>
      <c r="V6" s="1">
        <v>0</v>
      </c>
      <c r="W6" s="4" t="e">
        <f t="shared" si="4"/>
        <v>#DIV/0!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f t="shared" si="5"/>
        <v>0</v>
      </c>
      <c r="AD6" s="1">
        <v>0</v>
      </c>
    </row>
    <row r="7" spans="1:30" ht="15">
      <c r="A7" s="40">
        <v>15</v>
      </c>
      <c r="B7" s="41">
        <v>2</v>
      </c>
      <c r="C7" s="40" t="s">
        <v>58</v>
      </c>
      <c r="D7" s="40" t="s">
        <v>17</v>
      </c>
      <c r="E7" s="40"/>
      <c r="F7" s="39" t="s">
        <v>334</v>
      </c>
      <c r="G7" s="11">
        <f t="shared" si="6"/>
        <v>0.22826086956521738</v>
      </c>
      <c r="H7" s="7">
        <f t="shared" si="0"/>
        <v>92</v>
      </c>
      <c r="I7" s="7">
        <f t="shared" si="0"/>
        <v>10</v>
      </c>
      <c r="J7" s="7">
        <f t="shared" si="0"/>
        <v>21</v>
      </c>
      <c r="K7" s="7">
        <f t="shared" si="0"/>
        <v>1</v>
      </c>
      <c r="L7" s="7">
        <f t="shared" si="0"/>
        <v>12</v>
      </c>
      <c r="M7" s="7">
        <f t="shared" si="7"/>
        <v>21</v>
      </c>
      <c r="N7" s="7">
        <f t="shared" si="1"/>
        <v>1</v>
      </c>
      <c r="O7" s="4">
        <f t="shared" si="2"/>
        <v>0.22826086956521738</v>
      </c>
      <c r="P7" s="1">
        <v>92</v>
      </c>
      <c r="Q7" s="1">
        <v>10</v>
      </c>
      <c r="R7" s="1">
        <v>21</v>
      </c>
      <c r="S7" s="1">
        <v>1</v>
      </c>
      <c r="T7" s="1">
        <v>12</v>
      </c>
      <c r="U7" s="1">
        <f t="shared" si="3"/>
        <v>21</v>
      </c>
      <c r="V7" s="1">
        <v>1</v>
      </c>
      <c r="W7" s="4" t="e">
        <f t="shared" si="4"/>
        <v>#DIV/0!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f t="shared" si="5"/>
        <v>0</v>
      </c>
      <c r="AD7" s="1">
        <v>0</v>
      </c>
    </row>
    <row r="8" spans="1:30" ht="15">
      <c r="A8" s="40">
        <v>29</v>
      </c>
      <c r="B8" s="41">
        <v>3</v>
      </c>
      <c r="C8" s="40" t="s">
        <v>40</v>
      </c>
      <c r="D8" s="40" t="s">
        <v>71</v>
      </c>
      <c r="E8" s="40" t="s">
        <v>15</v>
      </c>
      <c r="F8" s="39" t="s">
        <v>335</v>
      </c>
      <c r="G8" s="11">
        <f t="shared" si="6"/>
        <v>0.2727272727272727</v>
      </c>
      <c r="H8" s="7">
        <f t="shared" si="0"/>
        <v>66</v>
      </c>
      <c r="I8" s="7">
        <f t="shared" si="0"/>
        <v>14</v>
      </c>
      <c r="J8" s="7">
        <f t="shared" si="0"/>
        <v>18</v>
      </c>
      <c r="K8" s="7">
        <f t="shared" si="0"/>
        <v>5</v>
      </c>
      <c r="L8" s="7">
        <f t="shared" si="0"/>
        <v>19</v>
      </c>
      <c r="M8" s="7">
        <f t="shared" si="7"/>
        <v>28</v>
      </c>
      <c r="N8" s="7">
        <f t="shared" si="1"/>
        <v>1</v>
      </c>
      <c r="O8" s="4">
        <f t="shared" si="2"/>
        <v>0.2727272727272727</v>
      </c>
      <c r="P8" s="1">
        <v>66</v>
      </c>
      <c r="Q8" s="1">
        <v>14</v>
      </c>
      <c r="R8" s="1">
        <v>18</v>
      </c>
      <c r="S8" s="1">
        <v>5</v>
      </c>
      <c r="T8" s="1">
        <v>19</v>
      </c>
      <c r="U8" s="1">
        <f t="shared" si="3"/>
        <v>28</v>
      </c>
      <c r="V8" s="1">
        <v>1</v>
      </c>
      <c r="W8" s="4" t="e">
        <f t="shared" si="4"/>
        <v>#DIV/0!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f t="shared" si="5"/>
        <v>0</v>
      </c>
      <c r="AD8" s="1">
        <v>0</v>
      </c>
    </row>
    <row r="9" spans="1:30" ht="15">
      <c r="A9" s="40">
        <v>10</v>
      </c>
      <c r="B9" s="41">
        <v>2</v>
      </c>
      <c r="C9" s="40" t="s">
        <v>58</v>
      </c>
      <c r="D9" s="40" t="s">
        <v>16</v>
      </c>
      <c r="E9" s="40"/>
      <c r="F9" s="39" t="s">
        <v>336</v>
      </c>
      <c r="G9" s="11">
        <f>J9/H9</f>
        <v>0.2112676056338028</v>
      </c>
      <c r="H9" s="7">
        <f t="shared" si="0"/>
        <v>71</v>
      </c>
      <c r="I9" s="7">
        <f t="shared" si="0"/>
        <v>9</v>
      </c>
      <c r="J9" s="7">
        <f t="shared" si="0"/>
        <v>15</v>
      </c>
      <c r="K9" s="7">
        <f t="shared" si="0"/>
        <v>0</v>
      </c>
      <c r="L9" s="7">
        <f t="shared" si="0"/>
        <v>4</v>
      </c>
      <c r="M9" s="7">
        <f>I9+L9-K9</f>
        <v>13</v>
      </c>
      <c r="N9" s="7">
        <f t="shared" si="1"/>
        <v>2</v>
      </c>
      <c r="O9" s="4">
        <f t="shared" si="2"/>
        <v>0.2112676056338028</v>
      </c>
      <c r="P9" s="1">
        <v>71</v>
      </c>
      <c r="Q9" s="1">
        <v>9</v>
      </c>
      <c r="R9" s="1">
        <v>15</v>
      </c>
      <c r="S9" s="1">
        <v>0</v>
      </c>
      <c r="T9" s="1">
        <v>4</v>
      </c>
      <c r="U9" s="1">
        <f t="shared" si="3"/>
        <v>13</v>
      </c>
      <c r="V9" s="1">
        <v>2</v>
      </c>
      <c r="W9" s="4" t="e">
        <f t="shared" si="4"/>
        <v>#DIV/0!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f t="shared" si="5"/>
        <v>0</v>
      </c>
      <c r="AD9" s="1">
        <v>0</v>
      </c>
    </row>
    <row r="10" spans="1:30" ht="15">
      <c r="A10" s="40">
        <v>19</v>
      </c>
      <c r="B10" s="41">
        <v>3</v>
      </c>
      <c r="C10" s="40" t="s">
        <v>64</v>
      </c>
      <c r="D10" s="40" t="s">
        <v>18</v>
      </c>
      <c r="E10" s="40"/>
      <c r="F10" s="39" t="s">
        <v>337</v>
      </c>
      <c r="G10" s="11">
        <f>J10/H10</f>
        <v>0.25</v>
      </c>
      <c r="H10" s="7">
        <f t="shared" si="0"/>
        <v>80</v>
      </c>
      <c r="I10" s="7">
        <f t="shared" si="0"/>
        <v>10</v>
      </c>
      <c r="J10" s="7">
        <f t="shared" si="0"/>
        <v>20</v>
      </c>
      <c r="K10" s="7">
        <f t="shared" si="0"/>
        <v>0</v>
      </c>
      <c r="L10" s="7">
        <f t="shared" si="0"/>
        <v>2</v>
      </c>
      <c r="M10" s="7">
        <f>I10+L10-K10</f>
        <v>12</v>
      </c>
      <c r="N10" s="7">
        <f t="shared" si="1"/>
        <v>0</v>
      </c>
      <c r="O10" s="4">
        <f t="shared" si="2"/>
        <v>0.25</v>
      </c>
      <c r="P10" s="1">
        <v>80</v>
      </c>
      <c r="Q10" s="1">
        <v>10</v>
      </c>
      <c r="R10" s="1">
        <v>20</v>
      </c>
      <c r="S10" s="1">
        <v>0</v>
      </c>
      <c r="T10" s="1">
        <v>2</v>
      </c>
      <c r="U10" s="1">
        <f t="shared" si="3"/>
        <v>12</v>
      </c>
      <c r="V10" s="1">
        <v>0</v>
      </c>
      <c r="W10" s="4" t="e">
        <f t="shared" si="4"/>
        <v>#DIV/0!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f t="shared" si="5"/>
        <v>0</v>
      </c>
      <c r="AD10" s="1">
        <v>0</v>
      </c>
    </row>
    <row r="11" spans="1:30" ht="15">
      <c r="A11" s="40">
        <v>6</v>
      </c>
      <c r="B11" s="41">
        <v>3</v>
      </c>
      <c r="C11" s="40" t="s">
        <v>41</v>
      </c>
      <c r="D11" s="40" t="s">
        <v>73</v>
      </c>
      <c r="E11" s="40" t="s">
        <v>16</v>
      </c>
      <c r="F11" s="39" t="s">
        <v>338</v>
      </c>
      <c r="G11" s="11">
        <f t="shared" si="6"/>
        <v>0.23376623376623376</v>
      </c>
      <c r="H11" s="7">
        <f t="shared" si="0"/>
        <v>77</v>
      </c>
      <c r="I11" s="7">
        <f t="shared" si="0"/>
        <v>9</v>
      </c>
      <c r="J11" s="7">
        <f t="shared" si="0"/>
        <v>18</v>
      </c>
      <c r="K11" s="7">
        <f t="shared" si="0"/>
        <v>2</v>
      </c>
      <c r="L11" s="7">
        <f t="shared" si="0"/>
        <v>3</v>
      </c>
      <c r="M11" s="7">
        <f t="shared" si="7"/>
        <v>10</v>
      </c>
      <c r="N11" s="7">
        <f t="shared" si="1"/>
        <v>2</v>
      </c>
      <c r="O11" s="4">
        <f t="shared" si="2"/>
        <v>0.23376623376623376</v>
      </c>
      <c r="P11" s="1">
        <v>77</v>
      </c>
      <c r="Q11" s="1">
        <v>9</v>
      </c>
      <c r="R11" s="1">
        <v>18</v>
      </c>
      <c r="S11" s="1">
        <v>2</v>
      </c>
      <c r="T11" s="1">
        <v>3</v>
      </c>
      <c r="U11" s="1">
        <f t="shared" si="3"/>
        <v>10</v>
      </c>
      <c r="V11" s="1">
        <v>2</v>
      </c>
      <c r="W11" s="4" t="e">
        <f t="shared" si="4"/>
        <v>#DIV/0!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f t="shared" si="5"/>
        <v>0</v>
      </c>
      <c r="AD11" s="1">
        <v>0</v>
      </c>
    </row>
    <row r="12" spans="1:30" ht="15">
      <c r="A12" s="40">
        <v>19</v>
      </c>
      <c r="B12" s="41">
        <v>3</v>
      </c>
      <c r="C12" s="40" t="s">
        <v>44</v>
      </c>
      <c r="D12" s="40" t="s">
        <v>19</v>
      </c>
      <c r="E12" s="40"/>
      <c r="F12" s="39" t="s">
        <v>339</v>
      </c>
      <c r="G12" s="11">
        <f t="shared" si="6"/>
        <v>0.3191489361702128</v>
      </c>
      <c r="H12" s="7">
        <f t="shared" si="0"/>
        <v>94</v>
      </c>
      <c r="I12" s="7">
        <f t="shared" si="0"/>
        <v>17</v>
      </c>
      <c r="J12" s="7">
        <f t="shared" si="0"/>
        <v>30</v>
      </c>
      <c r="K12" s="7">
        <f t="shared" si="0"/>
        <v>6</v>
      </c>
      <c r="L12" s="7">
        <f t="shared" si="0"/>
        <v>17</v>
      </c>
      <c r="M12" s="7">
        <f t="shared" si="7"/>
        <v>28</v>
      </c>
      <c r="N12" s="7">
        <f t="shared" si="1"/>
        <v>1</v>
      </c>
      <c r="O12" s="4">
        <f t="shared" si="2"/>
        <v>0.3191489361702128</v>
      </c>
      <c r="P12" s="1">
        <v>94</v>
      </c>
      <c r="Q12" s="1">
        <v>17</v>
      </c>
      <c r="R12" s="1">
        <v>30</v>
      </c>
      <c r="S12" s="1">
        <v>6</v>
      </c>
      <c r="T12" s="1">
        <v>17</v>
      </c>
      <c r="U12" s="1">
        <f t="shared" si="3"/>
        <v>28</v>
      </c>
      <c r="V12" s="1">
        <v>1</v>
      </c>
      <c r="W12" s="4" t="e">
        <f t="shared" si="4"/>
        <v>#DIV/0!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f t="shared" si="5"/>
        <v>0</v>
      </c>
      <c r="AD12" s="1">
        <v>0</v>
      </c>
    </row>
    <row r="13" spans="1:30" ht="15">
      <c r="A13" s="40">
        <v>22</v>
      </c>
      <c r="B13" s="41">
        <v>3</v>
      </c>
      <c r="C13" s="40" t="s">
        <v>52</v>
      </c>
      <c r="D13" s="40" t="s">
        <v>19</v>
      </c>
      <c r="E13" s="40"/>
      <c r="F13" s="39" t="s">
        <v>340</v>
      </c>
      <c r="G13" s="11">
        <f t="shared" si="6"/>
        <v>0.1891891891891892</v>
      </c>
      <c r="H13" s="7">
        <f t="shared" si="0"/>
        <v>74</v>
      </c>
      <c r="I13" s="7">
        <f t="shared" si="0"/>
        <v>11</v>
      </c>
      <c r="J13" s="7">
        <f t="shared" si="0"/>
        <v>14</v>
      </c>
      <c r="K13" s="7">
        <f t="shared" si="0"/>
        <v>1</v>
      </c>
      <c r="L13" s="7">
        <f t="shared" si="0"/>
        <v>6</v>
      </c>
      <c r="M13" s="7">
        <f t="shared" si="7"/>
        <v>16</v>
      </c>
      <c r="N13" s="7">
        <f t="shared" si="1"/>
        <v>0</v>
      </c>
      <c r="O13" s="4">
        <f t="shared" si="2"/>
        <v>0.1891891891891892</v>
      </c>
      <c r="P13" s="1">
        <v>74</v>
      </c>
      <c r="Q13" s="1">
        <v>11</v>
      </c>
      <c r="R13" s="1">
        <v>14</v>
      </c>
      <c r="S13" s="1">
        <v>1</v>
      </c>
      <c r="T13" s="1">
        <v>6</v>
      </c>
      <c r="U13" s="1">
        <f t="shared" si="3"/>
        <v>16</v>
      </c>
      <c r="V13" s="1">
        <v>0</v>
      </c>
      <c r="W13" s="4" t="e">
        <f t="shared" si="4"/>
        <v>#DIV/0!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f t="shared" si="5"/>
        <v>0</v>
      </c>
      <c r="AD13" s="1">
        <v>0</v>
      </c>
    </row>
    <row r="14" spans="1:30" ht="15">
      <c r="A14" s="40">
        <v>30</v>
      </c>
      <c r="B14" s="41">
        <v>3</v>
      </c>
      <c r="C14" s="40" t="s">
        <v>42</v>
      </c>
      <c r="D14" s="40" t="s">
        <v>19</v>
      </c>
      <c r="E14" s="40"/>
      <c r="F14" s="39" t="s">
        <v>341</v>
      </c>
      <c r="G14" s="11">
        <f t="shared" si="6"/>
        <v>0.24242424242424243</v>
      </c>
      <c r="H14" s="7">
        <f t="shared" si="0"/>
        <v>99</v>
      </c>
      <c r="I14" s="7">
        <f t="shared" si="0"/>
        <v>18</v>
      </c>
      <c r="J14" s="7">
        <f t="shared" si="0"/>
        <v>24</v>
      </c>
      <c r="K14" s="7">
        <f t="shared" si="0"/>
        <v>4</v>
      </c>
      <c r="L14" s="7">
        <f t="shared" si="0"/>
        <v>8</v>
      </c>
      <c r="M14" s="7">
        <f t="shared" si="7"/>
        <v>22</v>
      </c>
      <c r="N14" s="7">
        <f t="shared" si="1"/>
        <v>5</v>
      </c>
      <c r="O14" s="4">
        <f t="shared" si="2"/>
        <v>0.24242424242424243</v>
      </c>
      <c r="P14" s="1">
        <v>99</v>
      </c>
      <c r="Q14" s="1">
        <v>18</v>
      </c>
      <c r="R14" s="1">
        <v>24</v>
      </c>
      <c r="S14" s="1">
        <v>4</v>
      </c>
      <c r="T14" s="1">
        <v>8</v>
      </c>
      <c r="U14" s="1">
        <f t="shared" si="3"/>
        <v>22</v>
      </c>
      <c r="V14" s="1">
        <v>5</v>
      </c>
      <c r="W14" s="4" t="e">
        <f t="shared" si="4"/>
        <v>#DIV/0!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f t="shared" si="5"/>
        <v>0</v>
      </c>
      <c r="AD14" s="1">
        <v>0</v>
      </c>
    </row>
    <row r="15" spans="1:30" ht="15">
      <c r="A15" s="40">
        <v>1</v>
      </c>
      <c r="B15" s="41">
        <v>2</v>
      </c>
      <c r="C15" s="40" t="s">
        <v>39</v>
      </c>
      <c r="D15" s="40" t="s">
        <v>19</v>
      </c>
      <c r="E15" s="40" t="s">
        <v>18</v>
      </c>
      <c r="F15" s="39" t="s">
        <v>342</v>
      </c>
      <c r="G15" s="11">
        <f>J15/H15</f>
        <v>0.2708333333333333</v>
      </c>
      <c r="H15" s="7">
        <f t="shared" si="0"/>
        <v>48</v>
      </c>
      <c r="I15" s="7">
        <f t="shared" si="0"/>
        <v>13</v>
      </c>
      <c r="J15" s="7">
        <f t="shared" si="0"/>
        <v>13</v>
      </c>
      <c r="K15" s="7">
        <f t="shared" si="0"/>
        <v>4</v>
      </c>
      <c r="L15" s="7">
        <f t="shared" si="0"/>
        <v>10</v>
      </c>
      <c r="M15" s="7">
        <f>I15+L15-K15</f>
        <v>19</v>
      </c>
      <c r="N15" s="7">
        <f t="shared" si="1"/>
        <v>1</v>
      </c>
      <c r="O15" s="4">
        <f t="shared" si="2"/>
        <v>0.2708333333333333</v>
      </c>
      <c r="P15" s="1">
        <v>48</v>
      </c>
      <c r="Q15" s="1">
        <v>13</v>
      </c>
      <c r="R15" s="1">
        <v>13</v>
      </c>
      <c r="S15" s="1">
        <v>4</v>
      </c>
      <c r="T15" s="1">
        <v>10</v>
      </c>
      <c r="U15" s="1">
        <f t="shared" si="3"/>
        <v>19</v>
      </c>
      <c r="V15" s="1">
        <v>1</v>
      </c>
      <c r="W15" s="4" t="e">
        <f t="shared" si="4"/>
        <v>#DIV/0!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f t="shared" si="5"/>
        <v>0</v>
      </c>
      <c r="AD15" s="1">
        <v>0</v>
      </c>
    </row>
    <row r="16" spans="1:30" ht="15">
      <c r="A16" s="40">
        <v>10</v>
      </c>
      <c r="B16" s="41">
        <v>3</v>
      </c>
      <c r="C16" s="40" t="s">
        <v>43</v>
      </c>
      <c r="D16" s="40" t="s">
        <v>19</v>
      </c>
      <c r="E16" s="40"/>
      <c r="F16" s="39" t="s">
        <v>343</v>
      </c>
      <c r="G16" s="11">
        <f t="shared" si="6"/>
        <v>0.21568627450980393</v>
      </c>
      <c r="H16" s="7">
        <f t="shared" si="0"/>
        <v>51</v>
      </c>
      <c r="I16" s="7">
        <f t="shared" si="0"/>
        <v>8</v>
      </c>
      <c r="J16" s="7">
        <f t="shared" si="0"/>
        <v>11</v>
      </c>
      <c r="K16" s="7">
        <f t="shared" si="0"/>
        <v>1</v>
      </c>
      <c r="L16" s="7">
        <f t="shared" si="0"/>
        <v>11</v>
      </c>
      <c r="M16" s="7">
        <f t="shared" si="7"/>
        <v>18</v>
      </c>
      <c r="N16" s="7">
        <f t="shared" si="1"/>
        <v>2</v>
      </c>
      <c r="O16" s="4">
        <f t="shared" si="2"/>
        <v>0.21568627450980393</v>
      </c>
      <c r="P16" s="1">
        <v>51</v>
      </c>
      <c r="Q16" s="1">
        <v>8</v>
      </c>
      <c r="R16" s="1">
        <v>11</v>
      </c>
      <c r="S16" s="1">
        <v>1</v>
      </c>
      <c r="T16" s="1">
        <v>11</v>
      </c>
      <c r="U16" s="1">
        <f>Q16+T16-S16</f>
        <v>18</v>
      </c>
      <c r="V16" s="1">
        <v>2</v>
      </c>
      <c r="W16" s="4" t="e">
        <f t="shared" si="4"/>
        <v>#DIV/0!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f t="shared" si="5"/>
        <v>0</v>
      </c>
      <c r="AD16" s="1">
        <v>0</v>
      </c>
    </row>
    <row r="17" spans="1:30" ht="15">
      <c r="A17" s="40" t="s">
        <v>370</v>
      </c>
      <c r="B17" s="41">
        <v>3</v>
      </c>
      <c r="C17" s="40" t="s">
        <v>40</v>
      </c>
      <c r="D17" s="40" t="s">
        <v>20</v>
      </c>
      <c r="E17" s="40" t="s">
        <v>19</v>
      </c>
      <c r="F17" s="39" t="s">
        <v>359</v>
      </c>
      <c r="G17" s="11">
        <f>J17/H17</f>
        <v>0.17647058823529413</v>
      </c>
      <c r="H17" s="7">
        <f>P17-X17</f>
        <v>17</v>
      </c>
      <c r="I17" s="7">
        <f>Q17-Y17</f>
        <v>1</v>
      </c>
      <c r="J17" s="7">
        <f>R17-Z17</f>
        <v>3</v>
      </c>
      <c r="K17" s="7">
        <f>S17-AA17</f>
        <v>0</v>
      </c>
      <c r="L17" s="7">
        <f>T17-AB17</f>
        <v>1</v>
      </c>
      <c r="M17" s="7">
        <f>I17+L17-K17</f>
        <v>2</v>
      </c>
      <c r="N17" s="7">
        <f>V17-AD17</f>
        <v>0</v>
      </c>
      <c r="O17" s="4">
        <f>R17/P17</f>
        <v>0.22580645161290322</v>
      </c>
      <c r="P17" s="1">
        <v>31</v>
      </c>
      <c r="Q17" s="1">
        <v>5</v>
      </c>
      <c r="R17" s="1">
        <v>7</v>
      </c>
      <c r="S17" s="1">
        <v>1</v>
      </c>
      <c r="T17" s="1">
        <v>6</v>
      </c>
      <c r="U17" s="1">
        <f>Q17+T17-S17</f>
        <v>10</v>
      </c>
      <c r="V17" s="1">
        <v>0</v>
      </c>
      <c r="W17" s="4">
        <f>Z17/X17</f>
        <v>0.2857142857142857</v>
      </c>
      <c r="X17" s="1">
        <v>14</v>
      </c>
      <c r="Y17" s="1">
        <v>4</v>
      </c>
      <c r="Z17" s="1">
        <v>4</v>
      </c>
      <c r="AA17" s="1">
        <v>1</v>
      </c>
      <c r="AB17" s="1">
        <v>5</v>
      </c>
      <c r="AC17" s="1">
        <f>Y17+AB17-AA17</f>
        <v>8</v>
      </c>
      <c r="AD17" s="1">
        <v>0</v>
      </c>
    </row>
    <row r="18" spans="1:30" s="48" customFormat="1" ht="15.75" thickBot="1">
      <c r="A18" s="42">
        <v>1</v>
      </c>
      <c r="B18" s="43">
        <v>2</v>
      </c>
      <c r="C18" s="42" t="s">
        <v>42</v>
      </c>
      <c r="D18" s="42" t="s">
        <v>20</v>
      </c>
      <c r="E18" s="42"/>
      <c r="F18" s="44" t="s">
        <v>344</v>
      </c>
      <c r="G18" s="50">
        <f>J18/H18</f>
        <v>0.125</v>
      </c>
      <c r="H18" s="42">
        <f t="shared" si="0"/>
        <v>24</v>
      </c>
      <c r="I18" s="42">
        <f t="shared" si="0"/>
        <v>4</v>
      </c>
      <c r="J18" s="42">
        <f t="shared" si="0"/>
        <v>3</v>
      </c>
      <c r="K18" s="42">
        <f t="shared" si="0"/>
        <v>0</v>
      </c>
      <c r="L18" s="42">
        <f t="shared" si="0"/>
        <v>2</v>
      </c>
      <c r="M18" s="42">
        <f>I18+L18-K18</f>
        <v>6</v>
      </c>
      <c r="N18" s="42">
        <f t="shared" si="1"/>
        <v>0</v>
      </c>
      <c r="O18" s="51">
        <f t="shared" si="2"/>
        <v>0.125</v>
      </c>
      <c r="P18" s="48">
        <v>24</v>
      </c>
      <c r="Q18" s="48">
        <v>4</v>
      </c>
      <c r="R18" s="48">
        <v>3</v>
      </c>
      <c r="S18" s="48">
        <v>0</v>
      </c>
      <c r="T18" s="48">
        <v>2</v>
      </c>
      <c r="U18" s="48">
        <f t="shared" si="3"/>
        <v>6</v>
      </c>
      <c r="V18" s="48">
        <v>0</v>
      </c>
      <c r="W18" s="51" t="e">
        <f t="shared" si="4"/>
        <v>#DIV/0!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f t="shared" si="5"/>
        <v>0</v>
      </c>
      <c r="AD18" s="48">
        <v>0</v>
      </c>
    </row>
    <row r="19" spans="1:14" ht="15.75" thickBot="1">
      <c r="A19" s="7">
        <f>SUM(A4:A18)</f>
        <v>165</v>
      </c>
      <c r="B19" s="7"/>
      <c r="C19" s="7"/>
      <c r="D19" s="7"/>
      <c r="E19" s="7"/>
      <c r="F19" s="10"/>
      <c r="G19" s="14">
        <f t="shared" si="6"/>
        <v>0.2518363064008394</v>
      </c>
      <c r="H19" s="15">
        <f aca="true" t="shared" si="8" ref="H19:N19">SUM(H4:H18)</f>
        <v>953</v>
      </c>
      <c r="I19" s="15">
        <f t="shared" si="8"/>
        <v>147</v>
      </c>
      <c r="J19" s="15">
        <f t="shared" si="8"/>
        <v>240</v>
      </c>
      <c r="K19" s="15">
        <f t="shared" si="8"/>
        <v>28</v>
      </c>
      <c r="L19" s="15">
        <f t="shared" si="8"/>
        <v>116</v>
      </c>
      <c r="M19" s="15">
        <f t="shared" si="8"/>
        <v>235</v>
      </c>
      <c r="N19" s="16">
        <f t="shared" si="8"/>
        <v>15</v>
      </c>
    </row>
    <row r="20" spans="1:14" ht="15">
      <c r="A20" s="7"/>
      <c r="B20" s="7"/>
      <c r="C20" s="7"/>
      <c r="D20" s="7"/>
      <c r="E20" s="7"/>
      <c r="F20" s="10"/>
      <c r="G20" s="7"/>
      <c r="H20" s="7"/>
      <c r="I20" s="7"/>
      <c r="J20" s="7"/>
      <c r="K20" s="7"/>
      <c r="L20" s="7"/>
      <c r="M20" s="7"/>
      <c r="N20" s="7"/>
    </row>
    <row r="21" spans="1:30" s="3" customFormat="1" ht="14.25">
      <c r="A21" s="8" t="s">
        <v>0</v>
      </c>
      <c r="B21" s="8" t="s">
        <v>30</v>
      </c>
      <c r="C21" s="8" t="s">
        <v>38</v>
      </c>
      <c r="D21" s="8"/>
      <c r="E21" s="8"/>
      <c r="F21" s="9" t="s">
        <v>3</v>
      </c>
      <c r="G21" s="8" t="s">
        <v>21</v>
      </c>
      <c r="H21" s="8" t="s">
        <v>22</v>
      </c>
      <c r="I21" s="8" t="s">
        <v>23</v>
      </c>
      <c r="J21" s="8" t="s">
        <v>24</v>
      </c>
      <c r="K21" s="8" t="s">
        <v>25</v>
      </c>
      <c r="L21" s="8" t="s">
        <v>7</v>
      </c>
      <c r="M21" s="8" t="s">
        <v>26</v>
      </c>
      <c r="N21" s="8" t="s">
        <v>27</v>
      </c>
      <c r="O21" s="3" t="s">
        <v>21</v>
      </c>
      <c r="P21" s="3" t="s">
        <v>22</v>
      </c>
      <c r="Q21" s="3" t="s">
        <v>23</v>
      </c>
      <c r="R21" s="3" t="s">
        <v>24</v>
      </c>
      <c r="S21" s="3" t="s">
        <v>25</v>
      </c>
      <c r="T21" s="3" t="s">
        <v>7</v>
      </c>
      <c r="U21" s="3" t="s">
        <v>26</v>
      </c>
      <c r="V21" s="3" t="s">
        <v>27</v>
      </c>
      <c r="W21" s="3" t="s">
        <v>21</v>
      </c>
      <c r="X21" s="3" t="s">
        <v>22</v>
      </c>
      <c r="Y21" s="3" t="s">
        <v>23</v>
      </c>
      <c r="Z21" s="3" t="s">
        <v>24</v>
      </c>
      <c r="AA21" s="3" t="s">
        <v>25</v>
      </c>
      <c r="AB21" s="3" t="s">
        <v>7</v>
      </c>
      <c r="AC21" s="3" t="s">
        <v>26</v>
      </c>
      <c r="AD21" s="3" t="s">
        <v>27</v>
      </c>
    </row>
    <row r="22" spans="1:30" ht="15">
      <c r="A22" s="40">
        <v>9</v>
      </c>
      <c r="B22" s="41">
        <v>2</v>
      </c>
      <c r="C22" s="40" t="s">
        <v>39</v>
      </c>
      <c r="D22" s="40">
        <v>1</v>
      </c>
      <c r="E22" s="40"/>
      <c r="F22" s="39" t="s">
        <v>345</v>
      </c>
      <c r="G22" s="12">
        <f aca="true" t="shared" si="9" ref="G22:G31">M22/K22*9</f>
        <v>3.4838709677419355</v>
      </c>
      <c r="H22" s="12">
        <f aca="true" t="shared" si="10" ref="H22:H31">(L22+N22)/K22</f>
        <v>1.2580645161290323</v>
      </c>
      <c r="I22" s="7">
        <f aca="true" t="shared" si="11" ref="I22:N30">Q22-Y22</f>
        <v>0</v>
      </c>
      <c r="J22" s="7">
        <f t="shared" si="11"/>
        <v>6</v>
      </c>
      <c r="K22" s="13">
        <f t="shared" si="11"/>
        <v>10.333333333333334</v>
      </c>
      <c r="L22" s="7">
        <f t="shared" si="11"/>
        <v>5</v>
      </c>
      <c r="M22" s="7">
        <f t="shared" si="11"/>
        <v>4</v>
      </c>
      <c r="N22" s="7">
        <f t="shared" si="11"/>
        <v>8</v>
      </c>
      <c r="O22" s="5">
        <f aca="true" t="shared" si="12" ref="O22:O29">U22/S22*9</f>
        <v>3.4838709677419355</v>
      </c>
      <c r="P22" s="5">
        <f aca="true" t="shared" si="13" ref="P22:P29">(T22+V22)/S22</f>
        <v>1.2580645161290323</v>
      </c>
      <c r="Q22" s="1">
        <v>0</v>
      </c>
      <c r="R22" s="1">
        <v>6</v>
      </c>
      <c r="S22" s="34">
        <v>10.333333333333334</v>
      </c>
      <c r="T22" s="1">
        <v>5</v>
      </c>
      <c r="U22" s="1">
        <v>4</v>
      </c>
      <c r="V22" s="1">
        <v>8</v>
      </c>
      <c r="W22" s="5" t="e">
        <f aca="true" t="shared" si="14" ref="W22:W29">AC22/AA22*9</f>
        <v>#DIV/0!</v>
      </c>
      <c r="X22" s="5" t="e">
        <f aca="true" t="shared" si="15" ref="X22:X29">(AB22+AD22)/AA22</f>
        <v>#DIV/0!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</row>
    <row r="23" spans="1:30" ht="15">
      <c r="A23" s="40">
        <v>8</v>
      </c>
      <c r="B23" s="41">
        <v>2</v>
      </c>
      <c r="C23" s="40" t="s">
        <v>64</v>
      </c>
      <c r="D23" s="40">
        <v>2</v>
      </c>
      <c r="E23" s="40"/>
      <c r="F23" s="39" t="s">
        <v>346</v>
      </c>
      <c r="G23" s="12">
        <f t="shared" si="9"/>
        <v>6.25609756097561</v>
      </c>
      <c r="H23" s="12">
        <f t="shared" si="10"/>
        <v>1.426829268292683</v>
      </c>
      <c r="I23" s="7">
        <f t="shared" si="11"/>
        <v>1</v>
      </c>
      <c r="J23" s="7">
        <f t="shared" si="11"/>
        <v>0</v>
      </c>
      <c r="K23" s="13">
        <f t="shared" si="11"/>
        <v>27.333333333333332</v>
      </c>
      <c r="L23" s="7">
        <f t="shared" si="11"/>
        <v>31</v>
      </c>
      <c r="M23" s="7">
        <f t="shared" si="11"/>
        <v>19</v>
      </c>
      <c r="N23" s="7">
        <f t="shared" si="11"/>
        <v>8</v>
      </c>
      <c r="O23" s="5">
        <f t="shared" si="12"/>
        <v>6.25609756097561</v>
      </c>
      <c r="P23" s="5">
        <f t="shared" si="13"/>
        <v>1.426829268292683</v>
      </c>
      <c r="Q23" s="1">
        <v>1</v>
      </c>
      <c r="R23" s="1">
        <v>0</v>
      </c>
      <c r="S23" s="34">
        <v>27.333333333333332</v>
      </c>
      <c r="T23" s="1">
        <v>31</v>
      </c>
      <c r="U23" s="1">
        <v>19</v>
      </c>
      <c r="V23" s="1">
        <v>8</v>
      </c>
      <c r="W23" s="5" t="e">
        <f t="shared" si="14"/>
        <v>#DIV/0!</v>
      </c>
      <c r="X23" s="5" t="e">
        <f t="shared" si="15"/>
        <v>#DIV/0!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</row>
    <row r="24" spans="1:30" ht="15">
      <c r="A24" s="40">
        <v>4</v>
      </c>
      <c r="B24" s="41">
        <v>2</v>
      </c>
      <c r="C24" s="40" t="s">
        <v>43</v>
      </c>
      <c r="D24" s="40">
        <v>3</v>
      </c>
      <c r="E24" s="40"/>
      <c r="F24" s="39" t="s">
        <v>347</v>
      </c>
      <c r="G24" s="12">
        <f t="shared" si="9"/>
        <v>0.5625</v>
      </c>
      <c r="H24" s="12">
        <f t="shared" si="10"/>
        <v>0.875</v>
      </c>
      <c r="I24" s="7">
        <f t="shared" si="11"/>
        <v>1</v>
      </c>
      <c r="J24" s="7">
        <f t="shared" si="11"/>
        <v>0</v>
      </c>
      <c r="K24" s="13">
        <f t="shared" si="11"/>
        <v>16</v>
      </c>
      <c r="L24" s="7">
        <f t="shared" si="11"/>
        <v>10</v>
      </c>
      <c r="M24" s="7">
        <f t="shared" si="11"/>
        <v>1</v>
      </c>
      <c r="N24" s="7">
        <f t="shared" si="11"/>
        <v>4</v>
      </c>
      <c r="O24" s="5">
        <f t="shared" si="12"/>
        <v>0.5625</v>
      </c>
      <c r="P24" s="5">
        <f t="shared" si="13"/>
        <v>0.875</v>
      </c>
      <c r="Q24" s="1">
        <v>1</v>
      </c>
      <c r="R24" s="1">
        <v>0</v>
      </c>
      <c r="S24" s="34">
        <v>16</v>
      </c>
      <c r="T24" s="1">
        <v>10</v>
      </c>
      <c r="U24" s="1">
        <v>1</v>
      </c>
      <c r="V24" s="1">
        <v>4</v>
      </c>
      <c r="W24" s="5" t="e">
        <f t="shared" si="14"/>
        <v>#DIV/0!</v>
      </c>
      <c r="X24" s="5" t="e">
        <f t="shared" si="15"/>
        <v>#DIV/0!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</row>
    <row r="25" spans="1:30" ht="15">
      <c r="A25" s="40">
        <v>25</v>
      </c>
      <c r="B25" s="41">
        <v>3</v>
      </c>
      <c r="C25" s="40" t="s">
        <v>52</v>
      </c>
      <c r="D25" s="40">
        <v>4</v>
      </c>
      <c r="E25" s="40"/>
      <c r="F25" s="39" t="s">
        <v>348</v>
      </c>
      <c r="G25" s="12">
        <f t="shared" si="9"/>
        <v>3.705882352941176</v>
      </c>
      <c r="H25" s="12">
        <f t="shared" si="10"/>
        <v>1.2647058823529411</v>
      </c>
      <c r="I25" s="7">
        <f t="shared" si="11"/>
        <v>3</v>
      </c>
      <c r="J25" s="7">
        <f t="shared" si="11"/>
        <v>0</v>
      </c>
      <c r="K25" s="13">
        <f t="shared" si="11"/>
        <v>34</v>
      </c>
      <c r="L25" s="7">
        <f t="shared" si="11"/>
        <v>33</v>
      </c>
      <c r="M25" s="7">
        <f t="shared" si="11"/>
        <v>14</v>
      </c>
      <c r="N25" s="7">
        <f t="shared" si="11"/>
        <v>10</v>
      </c>
      <c r="O25" s="5">
        <f t="shared" si="12"/>
        <v>3.705882352941176</v>
      </c>
      <c r="P25" s="5">
        <f t="shared" si="13"/>
        <v>1.2647058823529411</v>
      </c>
      <c r="Q25" s="1">
        <v>3</v>
      </c>
      <c r="R25" s="1">
        <v>0</v>
      </c>
      <c r="S25" s="34">
        <v>34</v>
      </c>
      <c r="T25" s="1">
        <v>33</v>
      </c>
      <c r="U25" s="1">
        <v>14</v>
      </c>
      <c r="V25" s="1">
        <v>10</v>
      </c>
      <c r="W25" s="5" t="e">
        <f t="shared" si="14"/>
        <v>#DIV/0!</v>
      </c>
      <c r="X25" s="5" t="e">
        <f t="shared" si="15"/>
        <v>#DIV/0!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</row>
    <row r="26" spans="1:30" ht="15">
      <c r="A26" s="40">
        <v>10</v>
      </c>
      <c r="B26" s="41">
        <v>3</v>
      </c>
      <c r="C26" s="40" t="s">
        <v>40</v>
      </c>
      <c r="D26" s="40">
        <v>5</v>
      </c>
      <c r="E26" s="40"/>
      <c r="F26" s="39" t="s">
        <v>349</v>
      </c>
      <c r="G26" s="12">
        <f t="shared" si="9"/>
        <v>7.363636363636364</v>
      </c>
      <c r="H26" s="12">
        <f t="shared" si="10"/>
        <v>1.9090909090909092</v>
      </c>
      <c r="I26" s="7">
        <f t="shared" si="11"/>
        <v>1</v>
      </c>
      <c r="J26" s="7">
        <f t="shared" si="11"/>
        <v>0</v>
      </c>
      <c r="K26" s="13">
        <f t="shared" si="11"/>
        <v>7.333333333333333</v>
      </c>
      <c r="L26" s="7">
        <f t="shared" si="11"/>
        <v>7</v>
      </c>
      <c r="M26" s="7">
        <f t="shared" si="11"/>
        <v>6</v>
      </c>
      <c r="N26" s="7">
        <f t="shared" si="11"/>
        <v>7</v>
      </c>
      <c r="O26" s="5">
        <f t="shared" si="12"/>
        <v>7.363636363636364</v>
      </c>
      <c r="P26" s="5">
        <f t="shared" si="13"/>
        <v>1.9090909090909092</v>
      </c>
      <c r="Q26" s="1">
        <v>1</v>
      </c>
      <c r="R26" s="1">
        <v>0</v>
      </c>
      <c r="S26" s="34">
        <v>7.333333333333333</v>
      </c>
      <c r="T26" s="1">
        <v>7</v>
      </c>
      <c r="U26" s="1">
        <v>6</v>
      </c>
      <c r="V26" s="1">
        <v>7</v>
      </c>
      <c r="W26" s="5" t="e">
        <f t="shared" si="14"/>
        <v>#DIV/0!</v>
      </c>
      <c r="X26" s="5" t="e">
        <f t="shared" si="15"/>
        <v>#DIV/0!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</row>
    <row r="27" spans="1:30" ht="15">
      <c r="A27" s="40">
        <v>11</v>
      </c>
      <c r="B27" s="41">
        <v>3</v>
      </c>
      <c r="C27" s="40" t="s">
        <v>64</v>
      </c>
      <c r="D27" s="40">
        <v>6</v>
      </c>
      <c r="E27" s="40"/>
      <c r="F27" s="39" t="s">
        <v>350</v>
      </c>
      <c r="G27" s="12">
        <f t="shared" si="9"/>
        <v>4.853932584269662</v>
      </c>
      <c r="H27" s="12">
        <f t="shared" si="10"/>
        <v>1.044943820224719</v>
      </c>
      <c r="I27" s="7">
        <f t="shared" si="11"/>
        <v>3</v>
      </c>
      <c r="J27" s="7">
        <f t="shared" si="11"/>
        <v>0</v>
      </c>
      <c r="K27" s="13">
        <f t="shared" si="11"/>
        <v>29.666666666666668</v>
      </c>
      <c r="L27" s="7">
        <f t="shared" si="11"/>
        <v>23</v>
      </c>
      <c r="M27" s="7">
        <f t="shared" si="11"/>
        <v>16</v>
      </c>
      <c r="N27" s="7">
        <f t="shared" si="11"/>
        <v>8</v>
      </c>
      <c r="O27" s="5">
        <f t="shared" si="12"/>
        <v>4.853932584269662</v>
      </c>
      <c r="P27" s="5">
        <f t="shared" si="13"/>
        <v>1.044943820224719</v>
      </c>
      <c r="Q27" s="1">
        <v>3</v>
      </c>
      <c r="R27" s="1">
        <v>0</v>
      </c>
      <c r="S27" s="34">
        <v>29.666666666666668</v>
      </c>
      <c r="T27" s="1">
        <v>23</v>
      </c>
      <c r="U27" s="1">
        <v>16</v>
      </c>
      <c r="V27" s="1">
        <v>8</v>
      </c>
      <c r="W27" s="5" t="e">
        <f t="shared" si="14"/>
        <v>#DIV/0!</v>
      </c>
      <c r="X27" s="5" t="e">
        <f t="shared" si="15"/>
        <v>#DIV/0!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</row>
    <row r="28" spans="1:30" ht="15">
      <c r="A28" s="40">
        <v>12</v>
      </c>
      <c r="B28" s="41">
        <v>3</v>
      </c>
      <c r="C28" s="40" t="s">
        <v>39</v>
      </c>
      <c r="D28" s="40">
        <v>7</v>
      </c>
      <c r="E28" s="40"/>
      <c r="F28" s="39" t="s">
        <v>351</v>
      </c>
      <c r="G28" s="12">
        <f t="shared" si="9"/>
        <v>5.337209302325581</v>
      </c>
      <c r="H28" s="12">
        <f t="shared" si="10"/>
        <v>1.569767441860465</v>
      </c>
      <c r="I28" s="7">
        <f t="shared" si="11"/>
        <v>1</v>
      </c>
      <c r="J28" s="7">
        <f t="shared" si="11"/>
        <v>0</v>
      </c>
      <c r="K28" s="13">
        <f t="shared" si="11"/>
        <v>28.666666666666668</v>
      </c>
      <c r="L28" s="7">
        <f t="shared" si="11"/>
        <v>38</v>
      </c>
      <c r="M28" s="7">
        <f t="shared" si="11"/>
        <v>17</v>
      </c>
      <c r="N28" s="7">
        <f t="shared" si="11"/>
        <v>7</v>
      </c>
      <c r="O28" s="5">
        <f t="shared" si="12"/>
        <v>5.337209302325581</v>
      </c>
      <c r="P28" s="5">
        <f t="shared" si="13"/>
        <v>1.569767441860465</v>
      </c>
      <c r="Q28" s="1">
        <v>1</v>
      </c>
      <c r="R28" s="1">
        <v>0</v>
      </c>
      <c r="S28" s="34">
        <v>28.666666666666668</v>
      </c>
      <c r="T28" s="1">
        <v>38</v>
      </c>
      <c r="U28" s="1">
        <v>17</v>
      </c>
      <c r="V28" s="1">
        <v>7</v>
      </c>
      <c r="W28" s="5" t="e">
        <f t="shared" si="14"/>
        <v>#DIV/0!</v>
      </c>
      <c r="X28" s="5" t="e">
        <f t="shared" si="15"/>
        <v>#DIV/0!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</row>
    <row r="29" spans="1:30" ht="15">
      <c r="A29" s="40">
        <v>3</v>
      </c>
      <c r="B29" s="41">
        <v>3</v>
      </c>
      <c r="C29" s="40" t="s">
        <v>42</v>
      </c>
      <c r="D29" s="40">
        <v>8</v>
      </c>
      <c r="E29" s="40"/>
      <c r="F29" s="39" t="s">
        <v>352</v>
      </c>
      <c r="G29" s="12">
        <f t="shared" si="9"/>
        <v>4.673076923076923</v>
      </c>
      <c r="H29" s="12">
        <f t="shared" si="10"/>
        <v>1.0384615384615385</v>
      </c>
      <c r="I29" s="7">
        <f t="shared" si="11"/>
        <v>3</v>
      </c>
      <c r="J29" s="7">
        <f t="shared" si="11"/>
        <v>0</v>
      </c>
      <c r="K29" s="13">
        <f t="shared" si="11"/>
        <v>17.333333333333332</v>
      </c>
      <c r="L29" s="7">
        <f t="shared" si="11"/>
        <v>18</v>
      </c>
      <c r="M29" s="7">
        <f t="shared" si="11"/>
        <v>9</v>
      </c>
      <c r="N29" s="7">
        <f t="shared" si="11"/>
        <v>0</v>
      </c>
      <c r="O29" s="5">
        <f t="shared" si="12"/>
        <v>4.673076923076923</v>
      </c>
      <c r="P29" s="5">
        <f t="shared" si="13"/>
        <v>1.0384615384615385</v>
      </c>
      <c r="Q29" s="1">
        <v>3</v>
      </c>
      <c r="R29" s="1">
        <v>0</v>
      </c>
      <c r="S29" s="34">
        <v>17.333333333333332</v>
      </c>
      <c r="T29" s="1">
        <v>18</v>
      </c>
      <c r="U29" s="1">
        <v>9</v>
      </c>
      <c r="V29" s="1">
        <v>0</v>
      </c>
      <c r="W29" s="5" t="e">
        <f t="shared" si="14"/>
        <v>#DIV/0!</v>
      </c>
      <c r="X29" s="5" t="e">
        <f t="shared" si="15"/>
        <v>#DIV/0!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</row>
    <row r="30" spans="1:30" ht="15.75" thickBot="1">
      <c r="A30" s="40">
        <v>13</v>
      </c>
      <c r="B30" s="41">
        <v>3</v>
      </c>
      <c r="C30" s="40" t="s">
        <v>64</v>
      </c>
      <c r="D30" s="40">
        <v>9</v>
      </c>
      <c r="E30" s="40"/>
      <c r="F30" s="39" t="s">
        <v>353</v>
      </c>
      <c r="G30" s="12">
        <f t="shared" si="9"/>
        <v>4.125</v>
      </c>
      <c r="H30" s="12">
        <f t="shared" si="10"/>
        <v>1.5416666666666667</v>
      </c>
      <c r="I30" s="7">
        <f t="shared" si="11"/>
        <v>2</v>
      </c>
      <c r="J30" s="7">
        <f t="shared" si="11"/>
        <v>0</v>
      </c>
      <c r="K30" s="13">
        <f t="shared" si="11"/>
        <v>24</v>
      </c>
      <c r="L30" s="7">
        <f t="shared" si="11"/>
        <v>29</v>
      </c>
      <c r="M30" s="7">
        <f t="shared" si="11"/>
        <v>11</v>
      </c>
      <c r="N30" s="7">
        <f t="shared" si="11"/>
        <v>8</v>
      </c>
      <c r="O30" s="5">
        <f>U30/S30*9</f>
        <v>4.125</v>
      </c>
      <c r="P30" s="5">
        <f>(T30+V30)/S30</f>
        <v>1.5416666666666667</v>
      </c>
      <c r="Q30" s="1">
        <v>2</v>
      </c>
      <c r="R30" s="1">
        <v>0</v>
      </c>
      <c r="S30" s="34">
        <v>24</v>
      </c>
      <c r="T30" s="1">
        <v>29</v>
      </c>
      <c r="U30" s="1">
        <v>11</v>
      </c>
      <c r="V30" s="1">
        <v>8</v>
      </c>
      <c r="W30" s="5" t="e">
        <f>AC30/AA30*9</f>
        <v>#DIV/0!</v>
      </c>
      <c r="X30" s="5" t="e">
        <f>(AB30+AD30)/AA30</f>
        <v>#DIV/0!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</row>
    <row r="31" spans="1:14" ht="15.75" thickBot="1">
      <c r="A31" s="7">
        <f>SUM(A22:A30)</f>
        <v>95</v>
      </c>
      <c r="B31" s="7"/>
      <c r="C31" s="7"/>
      <c r="D31" s="7"/>
      <c r="E31" s="7"/>
      <c r="F31" s="10"/>
      <c r="G31" s="17">
        <f t="shared" si="9"/>
        <v>4.484589041095891</v>
      </c>
      <c r="H31" s="18">
        <f t="shared" si="10"/>
        <v>1.3047945205479452</v>
      </c>
      <c r="I31" s="15">
        <f aca="true" t="shared" si="16" ref="I31:N31">SUM(I22:I30)</f>
        <v>15</v>
      </c>
      <c r="J31" s="15">
        <f t="shared" si="16"/>
        <v>6</v>
      </c>
      <c r="K31" s="19">
        <f t="shared" si="16"/>
        <v>194.66666666666666</v>
      </c>
      <c r="L31" s="15">
        <f t="shared" si="16"/>
        <v>194</v>
      </c>
      <c r="M31" s="15">
        <f t="shared" si="16"/>
        <v>97</v>
      </c>
      <c r="N31" s="16">
        <f t="shared" si="16"/>
        <v>60</v>
      </c>
    </row>
    <row r="32" spans="1:14" ht="15">
      <c r="A32" s="7">
        <f>A19+A31</f>
        <v>260</v>
      </c>
      <c r="B32" s="7"/>
      <c r="C32" s="7"/>
      <c r="D32" s="7"/>
      <c r="E32" s="7"/>
      <c r="F32" s="10"/>
      <c r="G32" s="7"/>
      <c r="H32" s="7"/>
      <c r="I32" s="7"/>
      <c r="J32" s="7"/>
      <c r="K32" s="7"/>
      <c r="L32" s="7"/>
      <c r="M32" s="7"/>
      <c r="N32" s="7"/>
    </row>
    <row r="33" spans="1:14" ht="15">
      <c r="A33" s="7"/>
      <c r="B33" s="7"/>
      <c r="C33" s="7"/>
      <c r="D33" s="7"/>
      <c r="E33" s="7"/>
      <c r="F33" s="9" t="s">
        <v>28</v>
      </c>
      <c r="G33" s="7"/>
      <c r="H33" s="7"/>
      <c r="I33" s="7"/>
      <c r="J33" s="7"/>
      <c r="K33" s="7"/>
      <c r="L33" s="7"/>
      <c r="M33" s="7"/>
      <c r="N33" s="7"/>
    </row>
    <row r="34" spans="1:14" ht="15">
      <c r="A34" s="7"/>
      <c r="B34" s="37"/>
      <c r="C34" s="7"/>
      <c r="D34" s="7"/>
      <c r="E34" s="7"/>
      <c r="F34" s="10"/>
      <c r="G34" s="7"/>
      <c r="H34" s="7"/>
      <c r="I34" s="7"/>
      <c r="J34" s="7"/>
      <c r="K34" s="7"/>
      <c r="L34" s="7"/>
      <c r="M34" s="7"/>
      <c r="N34" s="7"/>
    </row>
    <row r="35" spans="1:14" ht="15">
      <c r="A35" s="7"/>
      <c r="B35" s="7"/>
      <c r="C35" s="7"/>
      <c r="D35" s="7"/>
      <c r="E35" s="7"/>
      <c r="F35" s="10"/>
      <c r="G35" s="7"/>
      <c r="H35" s="7"/>
      <c r="I35" s="7"/>
      <c r="J35" s="7"/>
      <c r="K35" s="7"/>
      <c r="L35" s="7"/>
      <c r="M35" s="7"/>
      <c r="N35" s="7"/>
    </row>
    <row r="36" spans="1:14" ht="15">
      <c r="A36" s="8" t="s">
        <v>0</v>
      </c>
      <c r="B36" s="8" t="s">
        <v>30</v>
      </c>
      <c r="C36" s="8" t="s">
        <v>38</v>
      </c>
      <c r="D36" s="8" t="s">
        <v>1</v>
      </c>
      <c r="E36" s="7"/>
      <c r="F36" s="9" t="s">
        <v>29</v>
      </c>
      <c r="G36" s="7"/>
      <c r="H36" s="7"/>
      <c r="I36" s="7"/>
      <c r="J36" s="7"/>
      <c r="K36" s="7"/>
      <c r="L36" s="7"/>
      <c r="M36" s="7"/>
      <c r="N36" s="7"/>
    </row>
    <row r="37" spans="1:14" ht="15">
      <c r="A37" s="40" t="s">
        <v>45</v>
      </c>
      <c r="B37" s="41">
        <v>2</v>
      </c>
      <c r="C37" s="40" t="s">
        <v>43</v>
      </c>
      <c r="D37" s="40" t="s">
        <v>19</v>
      </c>
      <c r="F37" s="39" t="s">
        <v>354</v>
      </c>
      <c r="G37" s="7">
        <v>1</v>
      </c>
      <c r="H37" s="7"/>
      <c r="I37" s="7"/>
      <c r="J37" s="7"/>
      <c r="K37" s="7"/>
      <c r="L37" s="7"/>
      <c r="M37" s="7"/>
      <c r="N37" s="7"/>
    </row>
    <row r="38" spans="1:14" ht="15">
      <c r="A38" s="40"/>
      <c r="B38" s="41">
        <v>2</v>
      </c>
      <c r="C38" s="40" t="s">
        <v>51</v>
      </c>
      <c r="D38" s="40" t="s">
        <v>45</v>
      </c>
      <c r="F38" s="39" t="s">
        <v>355</v>
      </c>
      <c r="G38" s="7">
        <v>2</v>
      </c>
      <c r="H38" s="7"/>
      <c r="I38" s="7"/>
      <c r="J38" s="7"/>
      <c r="K38" s="7"/>
      <c r="L38" s="7"/>
      <c r="M38" s="7"/>
      <c r="N38" s="7"/>
    </row>
    <row r="39" spans="2:14" ht="15">
      <c r="B39" s="41">
        <v>2</v>
      </c>
      <c r="C39" s="40" t="s">
        <v>52</v>
      </c>
      <c r="D39" s="40" t="s">
        <v>19</v>
      </c>
      <c r="F39" s="39" t="s">
        <v>356</v>
      </c>
      <c r="G39" s="7">
        <v>3</v>
      </c>
      <c r="H39" s="7"/>
      <c r="I39" s="7"/>
      <c r="J39" s="7"/>
      <c r="K39" s="7"/>
      <c r="L39" s="7"/>
      <c r="M39" s="7"/>
      <c r="N39" s="7"/>
    </row>
    <row r="40" spans="1:14" ht="15">
      <c r="A40" s="40"/>
      <c r="B40" s="41">
        <v>2</v>
      </c>
      <c r="C40" s="40" t="s">
        <v>51</v>
      </c>
      <c r="D40" s="40" t="s">
        <v>168</v>
      </c>
      <c r="F40" s="39" t="s">
        <v>357</v>
      </c>
      <c r="G40" s="7">
        <v>4</v>
      </c>
      <c r="H40" s="7"/>
      <c r="I40" s="7"/>
      <c r="J40" s="7"/>
      <c r="K40" s="7"/>
      <c r="L40" s="7"/>
      <c r="M40" s="7"/>
      <c r="N40" s="7"/>
    </row>
    <row r="41" spans="1:14" ht="15">
      <c r="A41" s="40"/>
      <c r="B41" s="41">
        <v>3</v>
      </c>
      <c r="C41" s="40" t="s">
        <v>52</v>
      </c>
      <c r="D41" s="40" t="s">
        <v>16</v>
      </c>
      <c r="F41" s="39" t="s">
        <v>358</v>
      </c>
      <c r="G41" s="7">
        <v>5</v>
      </c>
      <c r="H41" s="7"/>
      <c r="I41" s="7"/>
      <c r="J41" s="7"/>
      <c r="K41" s="7"/>
      <c r="L41" s="7"/>
      <c r="M41" s="7"/>
      <c r="N41" s="7"/>
    </row>
    <row r="42" spans="1:14" ht="15">
      <c r="A42" s="40">
        <v>1</v>
      </c>
      <c r="B42" s="41">
        <v>2</v>
      </c>
      <c r="C42" s="40" t="s">
        <v>42</v>
      </c>
      <c r="D42" s="40" t="s">
        <v>168</v>
      </c>
      <c r="F42" s="39" t="s">
        <v>344</v>
      </c>
      <c r="G42" s="7">
        <v>6</v>
      </c>
      <c r="H42" s="7"/>
      <c r="I42" s="7"/>
      <c r="J42" s="7"/>
      <c r="K42" s="7"/>
      <c r="L42" s="7"/>
      <c r="M42" s="7"/>
      <c r="N42" s="7"/>
    </row>
    <row r="43" spans="1:15" ht="15">
      <c r="A43" s="40"/>
      <c r="B43" s="41">
        <v>3</v>
      </c>
      <c r="C43" s="40" t="s">
        <v>42</v>
      </c>
      <c r="D43" s="40" t="s">
        <v>45</v>
      </c>
      <c r="F43" s="39" t="s">
        <v>360</v>
      </c>
      <c r="G43" s="7">
        <v>7</v>
      </c>
      <c r="H43" s="7"/>
      <c r="I43" s="7"/>
      <c r="J43" s="40"/>
      <c r="K43" s="41"/>
      <c r="L43" s="40"/>
      <c r="M43" s="40"/>
      <c r="N43" s="40"/>
      <c r="O43" s="39"/>
    </row>
    <row r="44" spans="1:14" ht="15">
      <c r="A44" s="40"/>
      <c r="B44" s="41">
        <v>3</v>
      </c>
      <c r="C44" s="40" t="s">
        <v>41</v>
      </c>
      <c r="D44" s="40" t="s">
        <v>19</v>
      </c>
      <c r="F44" s="39" t="s">
        <v>361</v>
      </c>
      <c r="G44" s="7">
        <v>8</v>
      </c>
      <c r="H44" s="7"/>
      <c r="I44" s="7"/>
      <c r="J44" s="7"/>
      <c r="K44" s="7"/>
      <c r="L44" s="7"/>
      <c r="M44" s="7"/>
      <c r="N44" s="7"/>
    </row>
    <row r="45" spans="1:7" ht="15">
      <c r="A45" s="40"/>
      <c r="B45" s="41">
        <v>3</v>
      </c>
      <c r="C45" s="40" t="s">
        <v>39</v>
      </c>
      <c r="D45" s="40" t="s">
        <v>45</v>
      </c>
      <c r="F45" s="39" t="s">
        <v>362</v>
      </c>
      <c r="G45" s="7">
        <v>9</v>
      </c>
    </row>
    <row r="46" spans="1:7" ht="15">
      <c r="A46" s="40"/>
      <c r="B46" s="41">
        <v>3</v>
      </c>
      <c r="C46" s="40" t="s">
        <v>51</v>
      </c>
      <c r="D46" s="40" t="s">
        <v>19</v>
      </c>
      <c r="F46" s="39" t="s">
        <v>363</v>
      </c>
      <c r="G46" s="7">
        <v>10</v>
      </c>
    </row>
    <row r="47" spans="1:7" ht="15">
      <c r="A47" s="40"/>
      <c r="B47" s="41">
        <v>3</v>
      </c>
      <c r="C47" s="40" t="s">
        <v>64</v>
      </c>
      <c r="D47" s="40" t="s">
        <v>45</v>
      </c>
      <c r="F47" s="39" t="s">
        <v>364</v>
      </c>
      <c r="G47" s="7">
        <v>11</v>
      </c>
    </row>
    <row r="48" spans="1:7" ht="15">
      <c r="A48" s="40"/>
      <c r="B48" s="41">
        <v>3</v>
      </c>
      <c r="C48" s="40" t="s">
        <v>43</v>
      </c>
      <c r="D48" s="40" t="s">
        <v>45</v>
      </c>
      <c r="F48" s="39" t="s">
        <v>365</v>
      </c>
      <c r="G48" s="7">
        <v>12</v>
      </c>
    </row>
    <row r="49" spans="1:7" ht="15">
      <c r="A49" s="40"/>
      <c r="B49" s="41">
        <v>3</v>
      </c>
      <c r="C49" s="40" t="s">
        <v>64</v>
      </c>
      <c r="D49" s="40" t="s">
        <v>14</v>
      </c>
      <c r="F49" s="39" t="s">
        <v>366</v>
      </c>
      <c r="G49" s="7">
        <v>13</v>
      </c>
    </row>
    <row r="50" spans="1:7" ht="15">
      <c r="A50" s="40"/>
      <c r="B50" s="41">
        <v>3</v>
      </c>
      <c r="C50" s="40" t="s">
        <v>41</v>
      </c>
      <c r="D50" s="40" t="s">
        <v>280</v>
      </c>
      <c r="F50" s="39" t="s">
        <v>367</v>
      </c>
      <c r="G50" s="7">
        <v>14</v>
      </c>
    </row>
    <row r="51" spans="1:7" ht="15">
      <c r="A51" s="40"/>
      <c r="B51" s="41">
        <v>3</v>
      </c>
      <c r="C51" s="40" t="s">
        <v>52</v>
      </c>
      <c r="D51" s="40" t="s">
        <v>45</v>
      </c>
      <c r="F51" s="39" t="s">
        <v>368</v>
      </c>
      <c r="G51" s="7">
        <v>15</v>
      </c>
    </row>
  </sheetData>
  <mergeCells count="3">
    <mergeCell ref="O2:V2"/>
    <mergeCell ref="W2:AD2"/>
    <mergeCell ref="A1:F1"/>
  </mergeCells>
  <printOptions horizontalCentered="1" verticalCentered="1"/>
  <pageMargins left="0.75" right="0.75" top="0.5" bottom="0.5" header="0.5" footer="0.5"/>
  <pageSetup fitToHeight="1" fitToWidth="1" horizontalDpi="300" verticalDpi="300" orientation="landscape" scale="67" r:id="rId1"/>
  <headerFooter alignWithMargins="0">
    <oddHeader>&amp;R&amp;D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workbookViewId="0" topLeftCell="A1">
      <selection activeCell="A1" sqref="A1:P1"/>
    </sheetView>
  </sheetViews>
  <sheetFormatPr defaultColWidth="9.33203125" defaultRowHeight="12.75"/>
  <cols>
    <col min="1" max="1" width="2.5" style="6" customWidth="1"/>
    <col min="2" max="2" width="8.83203125" style="6" customWidth="1"/>
    <col min="3" max="4" width="8.66015625" style="6" customWidth="1"/>
    <col min="5" max="7" width="8.83203125" style="6" customWidth="1"/>
    <col min="8" max="8" width="11.33203125" style="6" customWidth="1"/>
    <col min="9" max="13" width="8.83203125" style="6" customWidth="1"/>
    <col min="14" max="14" width="11.16015625" style="6" customWidth="1"/>
    <col min="15" max="15" width="8.83203125" style="23" customWidth="1"/>
    <col min="16" max="16" width="5.16015625" style="6" customWidth="1"/>
    <col min="17" max="16384" width="8.83203125" style="6" customWidth="1"/>
  </cols>
  <sheetData>
    <row r="1" spans="1:16" ht="30">
      <c r="A1" s="64" t="s">
        <v>374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2:15" s="3" customFormat="1" ht="18.75">
      <c r="B2" s="20"/>
      <c r="C2" s="20" t="s">
        <v>4</v>
      </c>
      <c r="D2" s="20"/>
      <c r="E2" s="20"/>
      <c r="F2" s="20" t="s">
        <v>8</v>
      </c>
      <c r="G2" s="20"/>
      <c r="H2" s="20"/>
      <c r="I2" s="20" t="s">
        <v>10</v>
      </c>
      <c r="J2" s="20"/>
      <c r="K2" s="20"/>
      <c r="L2" s="20" t="s">
        <v>11</v>
      </c>
      <c r="M2" s="20"/>
      <c r="N2" s="24" t="s">
        <v>36</v>
      </c>
      <c r="O2" s="24"/>
    </row>
    <row r="3" spans="1:15" ht="18.75">
      <c r="A3" s="6">
        <v>8</v>
      </c>
      <c r="B3" s="21" t="s">
        <v>68</v>
      </c>
      <c r="C3" s="35">
        <f>Matt!G18</f>
        <v>0.27507163323782235</v>
      </c>
      <c r="D3" s="35"/>
      <c r="E3" s="21" t="s">
        <v>32</v>
      </c>
      <c r="F3" s="21">
        <f>Isaak!K18</f>
        <v>36</v>
      </c>
      <c r="G3" s="21"/>
      <c r="H3" s="21" t="s">
        <v>68</v>
      </c>
      <c r="I3" s="21">
        <f>Matt!M18</f>
        <v>253</v>
      </c>
      <c r="J3" s="21"/>
      <c r="K3" s="21" t="s">
        <v>57</v>
      </c>
      <c r="L3" s="21">
        <f>Aaron!N18</f>
        <v>22</v>
      </c>
      <c r="M3" s="21"/>
      <c r="N3" s="25" t="s">
        <v>57</v>
      </c>
      <c r="O3" s="25">
        <f>36-MATCH(N3,B$3:B$10,0)-MATCH(N3,E$3:E$10,0)-MATCH(N3,H$3:H$10,0)-MATCH(N3,K$3:K$10,0)+P3</f>
        <v>29</v>
      </c>
    </row>
    <row r="4" spans="1:16" ht="18.75">
      <c r="A4" s="6">
        <v>7</v>
      </c>
      <c r="B4" s="21" t="s">
        <v>57</v>
      </c>
      <c r="C4" s="35">
        <f>Aaron!G18</f>
        <v>0.27492447129909364</v>
      </c>
      <c r="D4" s="35"/>
      <c r="E4" s="21" t="s">
        <v>57</v>
      </c>
      <c r="F4" s="21">
        <f>Aaron!K18</f>
        <v>32</v>
      </c>
      <c r="G4" s="21"/>
      <c r="H4" s="21" t="s">
        <v>57</v>
      </c>
      <c r="I4" s="21">
        <f>Aaron!M18</f>
        <v>247</v>
      </c>
      <c r="J4" s="21"/>
      <c r="K4" s="21" t="s">
        <v>34</v>
      </c>
      <c r="L4" s="21">
        <f>Rob!N19</f>
        <v>15</v>
      </c>
      <c r="M4" s="21"/>
      <c r="N4" s="25" t="s">
        <v>68</v>
      </c>
      <c r="O4" s="25">
        <f>36-MATCH(N4,B$3:B$10,0)-MATCH(N4,E$3:E$10,0)-MATCH(N4,H$3:H$10,0)-MATCH(N4,K$3:K$10,0)+P4</f>
        <v>23</v>
      </c>
      <c r="P4" s="6">
        <v>1</v>
      </c>
    </row>
    <row r="5" spans="1:15" ht="18.75">
      <c r="A5" s="6">
        <v>6</v>
      </c>
      <c r="B5" s="21" t="s">
        <v>35</v>
      </c>
      <c r="C5" s="35">
        <f>Eric!G18</f>
        <v>0.2727272727272727</v>
      </c>
      <c r="D5" s="35"/>
      <c r="E5" s="21" t="s">
        <v>33</v>
      </c>
      <c r="F5" s="21">
        <f>Dave!K19</f>
        <v>31</v>
      </c>
      <c r="G5" s="21"/>
      <c r="H5" s="21" t="s">
        <v>32</v>
      </c>
      <c r="I5" s="21">
        <f>Isaak!M18</f>
        <v>239</v>
      </c>
      <c r="J5" s="21"/>
      <c r="K5" s="21" t="s">
        <v>31</v>
      </c>
      <c r="L5" s="21">
        <f>Owen!N18</f>
        <v>13</v>
      </c>
      <c r="M5" s="21"/>
      <c r="N5" s="25" t="s">
        <v>32</v>
      </c>
      <c r="O5" s="25">
        <f>36-MATCH(N5,B$3:B$10,0)-MATCH(N5,E$3:E$10,0)-MATCH(N5,H$3:H$10,0)-MATCH(N5,K$3:K$10,0)+P5</f>
        <v>21</v>
      </c>
    </row>
    <row r="6" spans="1:15" ht="18.75">
      <c r="A6" s="6">
        <v>5</v>
      </c>
      <c r="B6" s="21" t="s">
        <v>33</v>
      </c>
      <c r="C6" s="35">
        <f>Dave!G19</f>
        <v>0.26595744680851063</v>
      </c>
      <c r="D6" s="35"/>
      <c r="E6" s="21" t="s">
        <v>68</v>
      </c>
      <c r="F6" s="21">
        <f>Matt!K18</f>
        <v>31</v>
      </c>
      <c r="G6" s="21"/>
      <c r="H6" s="21" t="s">
        <v>34</v>
      </c>
      <c r="I6" s="21">
        <f>Rob!M19</f>
        <v>235</v>
      </c>
      <c r="J6" s="21"/>
      <c r="K6" s="21" t="s">
        <v>53</v>
      </c>
      <c r="L6" s="21">
        <f>Reuben!N18</f>
        <v>12</v>
      </c>
      <c r="M6" s="21"/>
      <c r="N6" s="25" t="s">
        <v>34</v>
      </c>
      <c r="O6" s="25">
        <f>36-MATCH(N6,B$3:B$10,0)-MATCH(N6,E$3:E$10,0)-MATCH(N6,H$3:H$10,0)-MATCH(N6,K$3:K$10,0)+P6</f>
        <v>19</v>
      </c>
    </row>
    <row r="7" spans="1:15" ht="18.75">
      <c r="A7" s="6">
        <v>4</v>
      </c>
      <c r="B7" s="21" t="s">
        <v>32</v>
      </c>
      <c r="C7" s="35">
        <f>Isaak!G18</f>
        <v>0.26528497409326424</v>
      </c>
      <c r="D7" s="35"/>
      <c r="E7" s="21" t="s">
        <v>34</v>
      </c>
      <c r="F7" s="21">
        <f>Rob!K19</f>
        <v>28</v>
      </c>
      <c r="G7" s="21"/>
      <c r="H7" s="21" t="s">
        <v>35</v>
      </c>
      <c r="I7" s="21">
        <f>Eric!M18</f>
        <v>212</v>
      </c>
      <c r="J7" s="21"/>
      <c r="K7" s="21" t="s">
        <v>35</v>
      </c>
      <c r="L7" s="21">
        <f>Eric!N18</f>
        <v>11</v>
      </c>
      <c r="M7" s="21"/>
      <c r="N7" s="25" t="s">
        <v>35</v>
      </c>
      <c r="O7" s="25">
        <f>36-MATCH(N7,B$3:B$10,0)-MATCH(N7,E$3:E$10,0)-MATCH(N7,H$3:H$10,0)-MATCH(N7,K$3:K$10,0)+P7</f>
        <v>17</v>
      </c>
    </row>
    <row r="8" spans="1:16" ht="18.75">
      <c r="A8" s="6">
        <v>3</v>
      </c>
      <c r="B8" s="21" t="s">
        <v>34</v>
      </c>
      <c r="C8" s="35">
        <f>Rob!G19</f>
        <v>0.2518363064008394</v>
      </c>
      <c r="D8" s="35"/>
      <c r="E8" s="21" t="s">
        <v>35</v>
      </c>
      <c r="F8" s="21">
        <f>Eric!K18</f>
        <v>23</v>
      </c>
      <c r="G8" s="21"/>
      <c r="H8" s="21" t="s">
        <v>31</v>
      </c>
      <c r="I8" s="21">
        <f>Owen!M18</f>
        <v>206</v>
      </c>
      <c r="J8" s="21"/>
      <c r="K8" s="21" t="s">
        <v>32</v>
      </c>
      <c r="L8" s="21">
        <f>Isaak!N18</f>
        <v>10</v>
      </c>
      <c r="M8" s="21"/>
      <c r="N8" s="25" t="s">
        <v>33</v>
      </c>
      <c r="O8" s="25">
        <f>36-MATCH(N8,B$3:B$10,0)-MATCH(N8,E$3:E$10,0)-MATCH(N8,H$3:H$10,0)-MATCH(N8,K$3:K$10,0)+P8</f>
        <v>13</v>
      </c>
      <c r="P8" s="6">
        <v>-1</v>
      </c>
    </row>
    <row r="9" spans="1:15" ht="18.75">
      <c r="A9" s="6">
        <v>2</v>
      </c>
      <c r="B9" s="21" t="s">
        <v>53</v>
      </c>
      <c r="C9" s="35">
        <f>Reuben!G18</f>
        <v>0.24371584699453552</v>
      </c>
      <c r="D9" s="35"/>
      <c r="E9" s="21" t="s">
        <v>31</v>
      </c>
      <c r="F9" s="21">
        <f>Owen!K18</f>
        <v>20</v>
      </c>
      <c r="G9" s="21"/>
      <c r="H9" s="21" t="s">
        <v>53</v>
      </c>
      <c r="I9" s="21">
        <f>Reuben!M18</f>
        <v>197</v>
      </c>
      <c r="J9" s="21"/>
      <c r="K9" s="21" t="s">
        <v>33</v>
      </c>
      <c r="L9" s="21">
        <f>Dave!N19</f>
        <v>8</v>
      </c>
      <c r="M9" s="21"/>
      <c r="N9" s="25" t="s">
        <v>31</v>
      </c>
      <c r="O9" s="25">
        <f>36-MATCH(N9,B$3:B$10,0)-MATCH(N9,E$3:E$10,0)-MATCH(N9,H$3:H$10,0)-MATCH(N9,K$3:K$10,0)+P9</f>
        <v>12</v>
      </c>
    </row>
    <row r="10" spans="1:15" ht="18.75">
      <c r="A10" s="6">
        <v>1</v>
      </c>
      <c r="B10" s="21" t="s">
        <v>31</v>
      </c>
      <c r="C10" s="35">
        <f>Owen!G18</f>
        <v>0.23636363636363636</v>
      </c>
      <c r="D10" s="35"/>
      <c r="E10" s="21" t="s">
        <v>53</v>
      </c>
      <c r="F10" s="21">
        <f>Reuben!K18</f>
        <v>15</v>
      </c>
      <c r="G10" s="21"/>
      <c r="H10" s="21" t="s">
        <v>33</v>
      </c>
      <c r="I10" s="21">
        <f>Dave!M19</f>
        <v>183</v>
      </c>
      <c r="J10" s="21"/>
      <c r="K10" s="21" t="s">
        <v>68</v>
      </c>
      <c r="L10" s="21">
        <f>Matt!N18</f>
        <v>8</v>
      </c>
      <c r="M10" s="21"/>
      <c r="N10" s="25" t="s">
        <v>53</v>
      </c>
      <c r="O10" s="25">
        <f>36-MATCH(N10,B$3:B$10,0)-MATCH(N10,E$3:E$10,0)-MATCH(N10,H$3:H$10,0)-MATCH(N10,K$3:K$10,0)+P10</f>
        <v>10</v>
      </c>
    </row>
    <row r="11" spans="2:15" ht="18.75">
      <c r="B11" s="21"/>
      <c r="C11" s="35"/>
      <c r="D11" s="35"/>
      <c r="E11" s="21"/>
      <c r="F11" s="21"/>
      <c r="G11" s="21"/>
      <c r="H11" s="21"/>
      <c r="I11" s="21"/>
      <c r="J11" s="21"/>
      <c r="K11" s="21"/>
      <c r="L11" s="21"/>
      <c r="M11" s="21"/>
      <c r="N11" s="25"/>
      <c r="O11" s="32">
        <f>SUM(O3:O10)</f>
        <v>144</v>
      </c>
    </row>
    <row r="12" spans="2:15" s="3" customFormat="1" ht="18.75">
      <c r="B12" s="20"/>
      <c r="C12" s="20" t="s">
        <v>21</v>
      </c>
      <c r="D12" s="20"/>
      <c r="E12" s="20"/>
      <c r="F12" s="20" t="s">
        <v>22</v>
      </c>
      <c r="G12" s="20"/>
      <c r="H12" s="20"/>
      <c r="I12" s="20" t="s">
        <v>23</v>
      </c>
      <c r="J12" s="20"/>
      <c r="K12" s="20"/>
      <c r="L12" s="20" t="s">
        <v>24</v>
      </c>
      <c r="M12" s="20"/>
      <c r="N12" s="24"/>
      <c r="O12" s="24"/>
    </row>
    <row r="13" spans="1:16" ht="18.75">
      <c r="A13" s="6">
        <v>8</v>
      </c>
      <c r="B13" s="21" t="s">
        <v>35</v>
      </c>
      <c r="C13" s="31">
        <f>Eric!G30</f>
        <v>3.091234347048301</v>
      </c>
      <c r="D13" s="31"/>
      <c r="E13" s="21" t="s">
        <v>35</v>
      </c>
      <c r="F13" s="31">
        <f>Eric!H30</f>
        <v>1.2450805008944545</v>
      </c>
      <c r="G13" s="31"/>
      <c r="H13" s="21" t="s">
        <v>34</v>
      </c>
      <c r="I13" s="22">
        <f>Rob!I31</f>
        <v>15</v>
      </c>
      <c r="J13" s="22"/>
      <c r="K13" s="21" t="s">
        <v>35</v>
      </c>
      <c r="L13" s="22">
        <f>Eric!J30</f>
        <v>10</v>
      </c>
      <c r="M13" s="21"/>
      <c r="N13" s="25" t="s">
        <v>35</v>
      </c>
      <c r="O13" s="25">
        <f>36-MATCH(N13,B$13:B$20,0)-MATCH(N13,E$13:E$20,0)-MATCH(N13,H$13:H$20,0)-MATCH(N13,K$13:K$20,0)+P13</f>
        <v>28.5</v>
      </c>
      <c r="P13" s="6">
        <v>-0.5</v>
      </c>
    </row>
    <row r="14" spans="1:16" ht="18.75">
      <c r="A14" s="6">
        <v>7</v>
      </c>
      <c r="B14" s="21" t="s">
        <v>33</v>
      </c>
      <c r="C14" s="31">
        <f>Dave!G32</f>
        <v>3.6712564543889847</v>
      </c>
      <c r="D14" s="31"/>
      <c r="E14" s="21" t="s">
        <v>33</v>
      </c>
      <c r="F14" s="31">
        <f>Dave!H32</f>
        <v>1.2908777969018934</v>
      </c>
      <c r="G14" s="31"/>
      <c r="H14" s="21" t="s">
        <v>32</v>
      </c>
      <c r="I14" s="22">
        <f>Isaak!I30</f>
        <v>14</v>
      </c>
      <c r="J14" s="22"/>
      <c r="K14" s="21" t="s">
        <v>33</v>
      </c>
      <c r="L14" s="22">
        <f>Dave!J32</f>
        <v>7</v>
      </c>
      <c r="M14" s="21"/>
      <c r="N14" s="25" t="s">
        <v>33</v>
      </c>
      <c r="O14" s="25">
        <f>36-MATCH(N14,B$13:B$20,0)-MATCH(N14,E$13:E$20,0)-MATCH(N14,H$13:H$20,0)-MATCH(N14,K$13:K$20,0)+P14</f>
        <v>25.5</v>
      </c>
      <c r="P14" s="6">
        <v>0.5</v>
      </c>
    </row>
    <row r="15" spans="1:15" ht="18.75">
      <c r="A15" s="6">
        <v>6</v>
      </c>
      <c r="B15" s="21" t="s">
        <v>68</v>
      </c>
      <c r="C15" s="31">
        <f>Matt!G30</f>
        <v>4.294234592445329</v>
      </c>
      <c r="D15" s="31"/>
      <c r="E15" s="21" t="s">
        <v>34</v>
      </c>
      <c r="F15" s="31">
        <f>Rob!H31</f>
        <v>1.3047945205479452</v>
      </c>
      <c r="G15" s="31"/>
      <c r="H15" s="21" t="s">
        <v>53</v>
      </c>
      <c r="I15" s="22">
        <f>Reuben!I30</f>
        <v>13</v>
      </c>
      <c r="J15" s="22"/>
      <c r="K15" s="21" t="s">
        <v>31</v>
      </c>
      <c r="L15" s="22">
        <f>Owen!J30</f>
        <v>6</v>
      </c>
      <c r="M15" s="21"/>
      <c r="N15" s="25" t="s">
        <v>34</v>
      </c>
      <c r="O15" s="25">
        <f>36-MATCH(N15,B$13:B$20,0)-MATCH(N15,E$13:E$20,0)-MATCH(N15,H$13:H$20,0)-MATCH(N15,K$13:K$20,0)+P15</f>
        <v>19</v>
      </c>
    </row>
    <row r="16" spans="1:15" ht="18.75">
      <c r="A16" s="6">
        <v>5</v>
      </c>
      <c r="B16" s="21" t="s">
        <v>53</v>
      </c>
      <c r="C16" s="31">
        <f>Reuben!G30</f>
        <v>4.3474576271186445</v>
      </c>
      <c r="D16" s="31"/>
      <c r="E16" s="21" t="s">
        <v>31</v>
      </c>
      <c r="F16" s="31">
        <f>Owen!H30</f>
        <v>1.373076923076923</v>
      </c>
      <c r="G16" s="31"/>
      <c r="H16" s="21" t="s">
        <v>35</v>
      </c>
      <c r="I16" s="22">
        <f>Eric!I30</f>
        <v>12</v>
      </c>
      <c r="J16" s="22"/>
      <c r="K16" s="21" t="s">
        <v>68</v>
      </c>
      <c r="L16" s="22">
        <f>Matt!J30</f>
        <v>6</v>
      </c>
      <c r="M16" s="21"/>
      <c r="N16" s="25" t="s">
        <v>53</v>
      </c>
      <c r="O16" s="25">
        <f>36-MATCH(N16,B$13:B$20,0)-MATCH(N16,E$13:E$20,0)-MATCH(N16,H$13:H$20,0)-MATCH(N16,K$13:K$20,0)+P16</f>
        <v>18</v>
      </c>
    </row>
    <row r="17" spans="1:16" ht="18.75">
      <c r="A17" s="6">
        <v>4</v>
      </c>
      <c r="B17" s="21" t="s">
        <v>31</v>
      </c>
      <c r="C17" s="31">
        <f>Owen!G30</f>
        <v>4.465384615384615</v>
      </c>
      <c r="D17" s="31"/>
      <c r="E17" s="21" t="s">
        <v>68</v>
      </c>
      <c r="F17" s="31">
        <f>Matt!H30</f>
        <v>1.377733598409543</v>
      </c>
      <c r="G17" s="31"/>
      <c r="H17" s="21" t="s">
        <v>33</v>
      </c>
      <c r="I17" s="22">
        <f>Dave!I32</f>
        <v>12</v>
      </c>
      <c r="J17" s="22"/>
      <c r="K17" s="21" t="s">
        <v>53</v>
      </c>
      <c r="L17" s="22">
        <f>Reuben!J30</f>
        <v>6</v>
      </c>
      <c r="M17" s="21"/>
      <c r="N17" s="25" t="s">
        <v>68</v>
      </c>
      <c r="O17" s="25">
        <f>36-MATCH(N17,B$13:B$20,0)-MATCH(N17,E$13:E$20,0)-MATCH(N17,H$13:H$20,0)-MATCH(N17,K$13:K$20,0)+P17</f>
        <v>16.5</v>
      </c>
      <c r="P17" s="6">
        <v>-1.5</v>
      </c>
    </row>
    <row r="18" spans="1:16" ht="18.75">
      <c r="A18" s="6">
        <v>3</v>
      </c>
      <c r="B18" s="21" t="s">
        <v>34</v>
      </c>
      <c r="C18" s="31">
        <f>Rob!G31</f>
        <v>4.484589041095891</v>
      </c>
      <c r="D18" s="31"/>
      <c r="E18" s="21" t="s">
        <v>53</v>
      </c>
      <c r="F18" s="31">
        <f>Reuben!H30</f>
        <v>1.4135593220338984</v>
      </c>
      <c r="G18" s="31"/>
      <c r="H18" s="21" t="s">
        <v>68</v>
      </c>
      <c r="I18" s="22">
        <f>Matt!I30</f>
        <v>9</v>
      </c>
      <c r="J18" s="22"/>
      <c r="K18" s="21" t="s">
        <v>32</v>
      </c>
      <c r="L18" s="22">
        <f>Isaak!J30</f>
        <v>6</v>
      </c>
      <c r="M18" s="21"/>
      <c r="N18" s="25" t="s">
        <v>31</v>
      </c>
      <c r="O18" s="25">
        <f>36-MATCH(N18,B$13:B$20,0)-MATCH(N18,E$13:E$20,0)-MATCH(N18,H$13:H$20,0)-MATCH(N18,K$13:K$20,0)+P18</f>
        <v>15.5</v>
      </c>
      <c r="P18" s="6">
        <v>-1.5</v>
      </c>
    </row>
    <row r="19" spans="1:16" ht="18.75">
      <c r="A19" s="6">
        <v>2</v>
      </c>
      <c r="B19" s="21" t="s">
        <v>57</v>
      </c>
      <c r="C19" s="31">
        <f>Aaron!G30</f>
        <v>5.427597955706984</v>
      </c>
      <c r="D19" s="31"/>
      <c r="E19" s="31" t="s">
        <v>57</v>
      </c>
      <c r="F19" s="31">
        <f>Aaron!H30</f>
        <v>1.441226575809199</v>
      </c>
      <c r="G19" s="31"/>
      <c r="H19" s="21" t="s">
        <v>31</v>
      </c>
      <c r="I19" s="22">
        <f>Owen!I30</f>
        <v>9</v>
      </c>
      <c r="J19" s="22"/>
      <c r="K19" s="21" t="s">
        <v>34</v>
      </c>
      <c r="L19" s="22">
        <f>Rob!J31</f>
        <v>6</v>
      </c>
      <c r="M19" s="21"/>
      <c r="N19" s="25" t="s">
        <v>32</v>
      </c>
      <c r="O19" s="25">
        <f>36-MATCH(N19,B$13:B$20,0)-MATCH(N19,E$13:E$20,0)-MATCH(N19,H$13:H$20,0)-MATCH(N19,K$13:K$20,0)+P19</f>
        <v>13</v>
      </c>
      <c r="P19" s="6">
        <v>1</v>
      </c>
    </row>
    <row r="20" spans="1:16" ht="18.75">
      <c r="A20" s="6">
        <v>1</v>
      </c>
      <c r="B20" s="21" t="s">
        <v>32</v>
      </c>
      <c r="C20" s="31">
        <f>Isaak!G30</f>
        <v>5.849129593810446</v>
      </c>
      <c r="D20" s="31"/>
      <c r="E20" s="21" t="s">
        <v>32</v>
      </c>
      <c r="F20" s="31">
        <f>Isaak!H30</f>
        <v>1.5435203094777565</v>
      </c>
      <c r="G20" s="31"/>
      <c r="H20" s="31" t="s">
        <v>57</v>
      </c>
      <c r="I20" s="22">
        <f>Aaron!I30</f>
        <v>4</v>
      </c>
      <c r="J20" s="22"/>
      <c r="K20" s="31" t="s">
        <v>57</v>
      </c>
      <c r="L20" s="22">
        <f>Aaron!J30</f>
        <v>3</v>
      </c>
      <c r="M20" s="21"/>
      <c r="N20" s="25" t="s">
        <v>57</v>
      </c>
      <c r="O20" s="25">
        <f>36-MATCH(N20,B$13:B$20,0)-MATCH(N20,E$13:E$20,0)-MATCH(N20,H$13:H$20,0)-MATCH(N20,K$13:K$20,0)+P20</f>
        <v>8</v>
      </c>
      <c r="P20" s="6">
        <v>2</v>
      </c>
    </row>
    <row r="21" spans="2:15" ht="19.5" thickBot="1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33">
        <f>SUM(O13:O20)</f>
        <v>144</v>
      </c>
    </row>
    <row r="22" spans="2:14" ht="18.75">
      <c r="B22" s="23"/>
      <c r="C22" s="23"/>
      <c r="D22" s="23"/>
      <c r="E22" s="23"/>
      <c r="F22" s="23"/>
      <c r="G22" s="23"/>
      <c r="H22" s="26"/>
      <c r="I22" s="27" t="s">
        <v>37</v>
      </c>
      <c r="J22" s="58"/>
      <c r="K22" s="23"/>
      <c r="L22" s="23"/>
      <c r="M22" s="23"/>
      <c r="N22" s="23"/>
    </row>
    <row r="23" spans="2:14" ht="18.75">
      <c r="B23" s="23"/>
      <c r="C23" s="23"/>
      <c r="D23" s="23"/>
      <c r="E23" s="23"/>
      <c r="F23" s="23"/>
      <c r="G23" s="23"/>
      <c r="H23" s="28" t="s">
        <v>35</v>
      </c>
      <c r="I23" s="29">
        <f>VLOOKUP(H23,N$3:O$10,2,FALSE)+VLOOKUP(H23,N$13:O$20,2,FALSE)</f>
        <v>45.5</v>
      </c>
      <c r="J23" s="59"/>
      <c r="K23" s="23"/>
      <c r="L23" s="23"/>
      <c r="M23" s="23"/>
      <c r="N23" s="23"/>
    </row>
    <row r="24" spans="2:14" ht="18.75">
      <c r="B24" s="23"/>
      <c r="C24" s="23"/>
      <c r="D24" s="23"/>
      <c r="E24" s="23"/>
      <c r="F24" s="23"/>
      <c r="G24" s="23"/>
      <c r="H24" s="28" t="s">
        <v>68</v>
      </c>
      <c r="I24" s="29">
        <f>VLOOKUP(H24,N$3:O$10,2,FALSE)+VLOOKUP(H24,N$13:O$20,2,FALSE)</f>
        <v>39.5</v>
      </c>
      <c r="J24" s="59"/>
      <c r="K24" s="23"/>
      <c r="L24" s="23"/>
      <c r="M24" s="23"/>
      <c r="N24" s="23"/>
    </row>
    <row r="25" spans="2:14" ht="18.75">
      <c r="B25" s="23"/>
      <c r="C25" s="23"/>
      <c r="D25" s="23"/>
      <c r="E25" s="23"/>
      <c r="F25" s="23"/>
      <c r="G25" s="23"/>
      <c r="H25" s="28" t="s">
        <v>33</v>
      </c>
      <c r="I25" s="29">
        <f>VLOOKUP(H25,N$3:O$10,2,FALSE)+VLOOKUP(H25,N$13:O$20,2,FALSE)</f>
        <v>38.5</v>
      </c>
      <c r="J25" s="59"/>
      <c r="K25" s="23"/>
      <c r="L25" s="23"/>
      <c r="M25" s="23"/>
      <c r="N25" s="23"/>
    </row>
    <row r="26" spans="2:14" ht="18.75">
      <c r="B26" s="23"/>
      <c r="C26" s="23"/>
      <c r="D26" s="23"/>
      <c r="E26" s="23"/>
      <c r="F26" s="23"/>
      <c r="G26" s="23"/>
      <c r="H26" s="28" t="s">
        <v>34</v>
      </c>
      <c r="I26" s="29">
        <f>VLOOKUP(H26,N$3:O$10,2,FALSE)+VLOOKUP(H26,N$13:O$20,2,FALSE)</f>
        <v>38</v>
      </c>
      <c r="J26" s="59"/>
      <c r="K26" s="23"/>
      <c r="L26" s="23"/>
      <c r="M26" s="23"/>
      <c r="N26" s="23"/>
    </row>
    <row r="27" spans="2:14" ht="18.75">
      <c r="B27" s="23"/>
      <c r="C27" s="23"/>
      <c r="D27" s="23"/>
      <c r="E27" s="23"/>
      <c r="F27" s="23"/>
      <c r="G27" s="23"/>
      <c r="H27" s="28" t="s">
        <v>57</v>
      </c>
      <c r="I27" s="29">
        <f>VLOOKUP(H27,N$3:O$10,2,FALSE)+VLOOKUP(H27,N$13:O$20,2,FALSE)</f>
        <v>37</v>
      </c>
      <c r="J27" s="59"/>
      <c r="K27" s="23"/>
      <c r="L27" s="23"/>
      <c r="M27" s="23"/>
      <c r="N27" s="23"/>
    </row>
    <row r="28" spans="2:14" ht="18.75">
      <c r="B28" s="23"/>
      <c r="C28" s="23"/>
      <c r="D28" s="23"/>
      <c r="E28" s="23"/>
      <c r="F28" s="23"/>
      <c r="G28" s="23"/>
      <c r="H28" s="28" t="s">
        <v>32</v>
      </c>
      <c r="I28" s="29">
        <f>VLOOKUP(H28,N$3:O$10,2,FALSE)+VLOOKUP(H28,N$13:O$20,2,FALSE)</f>
        <v>34</v>
      </c>
      <c r="J28" s="59"/>
      <c r="K28" s="23"/>
      <c r="L28" s="23"/>
      <c r="M28" s="23"/>
      <c r="N28" s="23"/>
    </row>
    <row r="29" spans="2:14" ht="18.75">
      <c r="B29" s="23"/>
      <c r="C29" s="23"/>
      <c r="D29" s="23"/>
      <c r="E29" s="23"/>
      <c r="F29" s="23"/>
      <c r="G29" s="23"/>
      <c r="H29" s="28" t="s">
        <v>53</v>
      </c>
      <c r="I29" s="29">
        <f>VLOOKUP(H29,N$3:O$10,2,FALSE)+VLOOKUP(H29,N$13:O$20,2,FALSE)</f>
        <v>28</v>
      </c>
      <c r="J29" s="59"/>
      <c r="K29" s="23"/>
      <c r="L29" s="23"/>
      <c r="M29" s="23"/>
      <c r="N29" s="23"/>
    </row>
    <row r="30" spans="2:14" ht="19.5" thickBot="1">
      <c r="B30" s="23"/>
      <c r="C30" s="23"/>
      <c r="D30" s="23"/>
      <c r="E30" s="23"/>
      <c r="F30" s="23"/>
      <c r="G30" s="23"/>
      <c r="H30" s="30" t="s">
        <v>31</v>
      </c>
      <c r="I30" s="38">
        <f>VLOOKUP(H30,N$3:O$10,2,FALSE)+VLOOKUP(H30,N$13:O$20,2,FALSE)</f>
        <v>27.5</v>
      </c>
      <c r="J30" s="59"/>
      <c r="K30" s="23"/>
      <c r="L30" s="23"/>
      <c r="M30" s="23"/>
      <c r="N30" s="23"/>
    </row>
    <row r="31" ht="18.75">
      <c r="I31" s="6">
        <f>SUM(I23:I30)</f>
        <v>288</v>
      </c>
    </row>
  </sheetData>
  <mergeCells count="1">
    <mergeCell ref="A1:P1"/>
  </mergeCells>
  <printOptions horizontalCentered="1" verticalCentered="1"/>
  <pageMargins left="0.75" right="0.75" top="1" bottom="1" header="0.5" footer="0.5"/>
  <pageSetup fitToHeight="1" fitToWidth="1" horizontalDpi="300" verticalDpi="300" orientation="landscape" scale="77" r:id="rId1"/>
  <headerFooter alignWithMargins="0">
    <oddHeader>&amp;R&amp;D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K. Woldeit</dc:creator>
  <cp:keywords/>
  <dc:description/>
  <cp:lastModifiedBy>Nobody</cp:lastModifiedBy>
  <cp:lastPrinted>2003-04-20T01:29:15Z</cp:lastPrinted>
  <dcterms:created xsi:type="dcterms:W3CDTF">1998-04-02T19:55:12Z</dcterms:created>
  <dcterms:modified xsi:type="dcterms:W3CDTF">2003-04-28T19:43:16Z</dcterms:modified>
  <cp:category/>
  <cp:version/>
  <cp:contentType/>
  <cp:contentStatus/>
</cp:coreProperties>
</file>